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Maksatushakemus" sheetId="1" r:id="rId1"/>
    <sheet name="Kustannukset ja rahoitus" sheetId="2" r:id="rId2"/>
    <sheet name="Pääkirjan avain" sheetId="3" r:id="rId3"/>
    <sheet name="Projektihenkilöstö" sheetId="4" r:id="rId4"/>
    <sheet name="Kokonaistyöajanseuranta" sheetId="5" r:id="rId5"/>
    <sheet name="Palkkaselvityskoonti" sheetId="6" r:id="rId6"/>
    <sheet name="Lomapalkkaselvitys" sheetId="7" r:id="rId7"/>
    <sheet name="Sheet1" sheetId="8" r:id="rId8"/>
    <sheet name="Taul1" sheetId="9" r:id="rId9"/>
  </sheets>
  <definedNames>
    <definedName name="_xlnm.Print_Area" localSheetId="4">'Kokonaistyöajanseuranta'!$A$1:$J$49</definedName>
    <definedName name="_xlnm.Print_Area" localSheetId="1">'Kustannukset ja rahoitus'!$A$1:$I$78</definedName>
    <definedName name="_xlnm.Print_Area" localSheetId="0">'Maksatushakemus'!$A$1:$G$55</definedName>
    <definedName name="_xlnm.Print_Area" localSheetId="3">'Projektihenkilöstö'!$A$1:$E$34</definedName>
    <definedName name="_xlnm.Print_Area" localSheetId="2">'Pääkirjan avain'!$A$1:$H$117</definedName>
  </definedNames>
  <calcPr fullCalcOnLoad="1"/>
</workbook>
</file>

<file path=xl/comments2.xml><?xml version="1.0" encoding="utf-8"?>
<comments xmlns="http://schemas.openxmlformats.org/spreadsheetml/2006/main">
  <authors>
    <author>Kirsi-M</author>
    <author>Marjut Laitinen</author>
  </authors>
  <commentList>
    <comment ref="D6" authorId="0">
      <text>
        <r>
          <rPr>
            <sz val="8"/>
            <rFont val="Tahoma"/>
            <family val="2"/>
          </rPr>
          <t>Kunkin maksatusjakson aika esim. 1.11.20 - 30.6.21</t>
        </r>
      </text>
    </comment>
    <comment ref="C6" authorId="0">
      <text>
        <r>
          <rPr>
            <sz val="8"/>
            <rFont val="Tahoma"/>
            <family val="2"/>
          </rPr>
          <t>Päätöksessä oleva hyväksytty hankkeen kesto esim. 1.11.2020 - 31.12.2021</t>
        </r>
      </text>
    </comment>
    <comment ref="C4" authorId="0">
      <text>
        <r>
          <rPr>
            <sz val="8"/>
            <rFont val="Tahoma"/>
            <family val="2"/>
          </rPr>
          <t>Maakuntahallituksen hyväksymä kustannusarvio</t>
        </r>
      </text>
    </comment>
    <comment ref="C47" authorId="0">
      <text>
        <r>
          <rPr>
            <sz val="8"/>
            <rFont val="Tahoma"/>
            <family val="2"/>
          </rPr>
          <t xml:space="preserve">Maakuntahallituksen hyväksymä rahoitus
</t>
        </r>
      </text>
    </comment>
    <comment ref="B54" authorId="1">
      <text>
        <r>
          <rPr>
            <b/>
            <sz val="9"/>
            <rFont val="Tahoma"/>
            <family val="2"/>
          </rPr>
          <t>Anottava rahoitus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sz val="9"/>
            <rFont val="Tahoma"/>
            <family val="2"/>
          </rPr>
          <t xml:space="preserve">esim. 87/2020
</t>
        </r>
      </text>
    </comment>
    <comment ref="D32" authorId="1">
      <text>
        <r>
          <rPr>
            <sz val="9"/>
            <rFont val="Tahoma"/>
            <family val="2"/>
          </rPr>
          <t>Mikäli hanke on tukimallin flat rate 15% -hanke,
vaihda kaavaan luvun 24 tilalle luku 15.</t>
        </r>
      </text>
    </comment>
    <comment ref="C32" authorId="1">
      <text>
        <r>
          <rPr>
            <sz val="9"/>
            <rFont val="Tahoma"/>
            <family val="2"/>
          </rPr>
          <t>Mikäli hanke on tukimallin 15% -hanke, vaihda kaavaan luvun 24 tilalle luku 15.</t>
        </r>
      </text>
    </comment>
    <comment ref="D46" authorId="1">
      <text>
        <r>
          <rPr>
            <sz val="9"/>
            <rFont val="Tahoma"/>
            <family val="0"/>
          </rPr>
          <t xml:space="preserve">Määrä täsmää kirjanpitoon kirjattujen kustannusten määrään.
</t>
        </r>
      </text>
    </comment>
  </commentList>
</comments>
</file>

<file path=xl/comments3.xml><?xml version="1.0" encoding="utf-8"?>
<comments xmlns="http://schemas.openxmlformats.org/spreadsheetml/2006/main">
  <authors>
    <author>Kirsi-Maaria Piispanen</author>
    <author>Marjut Laitinen</author>
  </authors>
  <commentList>
    <comment ref="D25" authorId="0">
      <text>
        <r>
          <rPr>
            <b/>
            <sz val="9"/>
            <rFont val="Tahoma"/>
            <family val="2"/>
          </rPr>
          <t>Toimittajan nimi ja kustannus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hankintamenettely, miten hinta on selvitetty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>Matkustajan nimi, kustannus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Matkan tarkoitus/aihe, pvm., kulkuneuvo (ensisijaisesti julkinen), matkareitti, km </t>
        </r>
      </text>
    </comment>
    <comment ref="F82" authorId="0">
      <text>
        <r>
          <rPr>
            <b/>
            <sz val="9"/>
            <rFont val="Tahoma"/>
            <family val="2"/>
          </rPr>
          <t>Tarkista kaavat mikäli olet lisännyt rivejä</t>
        </r>
        <r>
          <rPr>
            <sz val="9"/>
            <rFont val="Tahoma"/>
            <family val="2"/>
          </rPr>
          <t xml:space="preserve">
</t>
        </r>
      </text>
    </comment>
    <comment ref="F113" authorId="0">
      <text>
        <r>
          <rPr>
            <sz val="9"/>
            <rFont val="Tahoma"/>
            <family val="2"/>
          </rPr>
          <t xml:space="preserve">Tarkista kaavat, mikäli olet lisännyt rivejä.
</t>
        </r>
      </text>
    </comment>
    <comment ref="F7" authorId="1">
      <text>
        <r>
          <rPr>
            <b/>
            <sz val="9"/>
            <rFont val="Tahoma"/>
            <family val="2"/>
          </rPr>
          <t>rahoituspäätöksestä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Kirsi-M</author>
    <author>kirsi-maaria</author>
    <author>Marjut Laitinen</author>
  </authors>
  <commentList>
    <comment ref="J7" authorId="0">
      <text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Kokonaistyöaika</t>
        </r>
      </text>
    </comment>
    <comment ref="I2" authorId="0">
      <text>
        <r>
          <rPr>
            <sz val="10"/>
            <rFont val="Tahoma"/>
            <family val="2"/>
          </rPr>
          <t>Hankkeiden nimet</t>
        </r>
      </text>
    </comment>
    <comment ref="B43" authorId="1">
      <text>
        <r>
          <rPr>
            <sz val="8"/>
            <rFont val="Tahoma"/>
            <family val="2"/>
          </rPr>
          <t>Lisää kuukausipalkka sivukuluineen. Järjestelmä laskee tuntipalkan automaattisesti.</t>
        </r>
      </text>
    </comment>
    <comment ref="C7" authorId="2">
      <text>
        <r>
          <rPr>
            <sz val="14"/>
            <rFont val="Tahoma"/>
            <family val="2"/>
          </rPr>
          <t>Kirjoita tähän hankkeen nimi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Kirsi-Maaria Piispanen</author>
  </authors>
  <commentList>
    <comment ref="G5" authorId="0">
      <text>
        <r>
          <rPr>
            <sz val="8"/>
            <rFont val="Tahoma"/>
            <family val="2"/>
          </rPr>
          <t xml:space="preserve">
RAHOITUSPÄÄTÖKSESTÄ</t>
        </r>
      </text>
    </comment>
    <comment ref="C6" authorId="0">
      <text>
        <r>
          <rPr>
            <sz val="8"/>
            <rFont val="Tahoma"/>
            <family val="2"/>
          </rPr>
          <t xml:space="preserve">
tiedot tulee olla tältä aikaväliltä, myös kokonaispalkka ja kokonaistyöaika</t>
        </r>
      </text>
    </comment>
  </commentList>
</comments>
</file>

<file path=xl/comments7.xml><?xml version="1.0" encoding="utf-8"?>
<comments xmlns="http://schemas.openxmlformats.org/spreadsheetml/2006/main">
  <authors>
    <author>Marjut Laitinen</author>
  </authors>
  <commentList>
    <comment ref="G3" authorId="0">
      <text>
        <r>
          <rPr>
            <b/>
            <sz val="9"/>
            <rFont val="Tahoma"/>
            <family val="2"/>
          </rPr>
          <t>Hankkeen numero rahoituspäätöksestä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<sst xmlns="http://schemas.openxmlformats.org/spreadsheetml/2006/main" count="427" uniqueCount="278">
  <si>
    <t>LIITE</t>
  </si>
  <si>
    <t>Hankkeen nimi</t>
  </si>
  <si>
    <t xml:space="preserve"> - muut palkat</t>
  </si>
  <si>
    <t>Myyntitulot</t>
  </si>
  <si>
    <t>Maksutulot</t>
  </si>
  <si>
    <t>Muut tulot</t>
  </si>
  <si>
    <t>* Tulot yhteensä</t>
  </si>
  <si>
    <t>RAHOITUS</t>
  </si>
  <si>
    <t>Netto</t>
  </si>
  <si>
    <t>kustannusarvio</t>
  </si>
  <si>
    <t>Hankkeen nro</t>
  </si>
  <si>
    <t>Palkat ja palkkiot</t>
  </si>
  <si>
    <t xml:space="preserve"> - projektin vetäjän palkat</t>
  </si>
  <si>
    <t xml:space="preserve"> - asiantuntijapalvelut</t>
  </si>
  <si>
    <t>Ei-hyväksyttävät menot</t>
  </si>
  <si>
    <t>Tilitettävät menot</t>
  </si>
  <si>
    <r>
      <t xml:space="preserve">*Menot yhteensä </t>
    </r>
    <r>
      <rPr>
        <sz val="8"/>
        <rFont val="Arial"/>
        <family val="2"/>
      </rPr>
      <t>(kirjanpidon mukaan)</t>
    </r>
  </si>
  <si>
    <t>Kansallinen julkinen rahoitus</t>
  </si>
  <si>
    <t>1.jakso</t>
  </si>
  <si>
    <t>Yhteensä</t>
  </si>
  <si>
    <t>2.jakso</t>
  </si>
  <si>
    <t>3.jakso</t>
  </si>
  <si>
    <t xml:space="preserve">Hyväksytty </t>
  </si>
  <si>
    <t>Lisätietoja</t>
  </si>
  <si>
    <t>Ei hyväksyttävät menot yhteensä</t>
  </si>
  <si>
    <t>§</t>
  </si>
  <si>
    <t>Rahoitettavat nettomenot</t>
  </si>
  <si>
    <t>MAKSATUSHAKEMUS</t>
  </si>
  <si>
    <t>Hankkeen hyväksytyt kustannukset</t>
  </si>
  <si>
    <t xml:space="preserve">  Aiemmin suoritetut maksatuserät/  viranhaltijapäätös</t>
  </si>
  <si>
    <t>pvm</t>
  </si>
  <si>
    <t>Pvm</t>
  </si>
  <si>
    <t>Hakijan nimenkirjoittajan allekirjoitus</t>
  </si>
  <si>
    <t xml:space="preserve">  LIITTEET</t>
  </si>
  <si>
    <t>-  kustannus- ja rahoituserittely</t>
  </si>
  <si>
    <t>maksatushakemukseen</t>
  </si>
  <si>
    <t xml:space="preserve"> Postinumero</t>
  </si>
  <si>
    <t xml:space="preserve"> Postitoimipaikka</t>
  </si>
  <si>
    <t xml:space="preserve"> Puhelin</t>
  </si>
  <si>
    <t xml:space="preserve"> Sähköpostiosoite</t>
  </si>
  <si>
    <t xml:space="preserve"> Y-tunnus/ henkilötunnus</t>
  </si>
  <si>
    <t>maakuntahallitus</t>
  </si>
  <si>
    <t xml:space="preserve"> - muut palvelut</t>
  </si>
  <si>
    <r>
      <t xml:space="preserve">Hankkeen kesto </t>
    </r>
    <r>
      <rPr>
        <sz val="8"/>
        <rFont val="Arial"/>
        <family val="2"/>
      </rPr>
      <t>(rahoituspäätöksen tarkoittama vaihe)</t>
    </r>
  </si>
  <si>
    <r>
      <t>TULOT/</t>
    </r>
    <r>
      <rPr>
        <b/>
        <i/>
        <sz val="10"/>
        <rFont val="Arial"/>
        <family val="2"/>
      </rPr>
      <t xml:space="preserve"> hankkeen tulorahoitus</t>
    </r>
  </si>
  <si>
    <t>MENOT</t>
  </si>
  <si>
    <t>-  pääkirjan ote</t>
  </si>
  <si>
    <t>-  loppuraportti</t>
  </si>
  <si>
    <t>PROJEKTIHENKILÖSTÖ</t>
  </si>
  <si>
    <t>Hankkeen nimi:</t>
  </si>
  <si>
    <t>Hakija:</t>
  </si>
  <si>
    <t>Nimike</t>
  </si>
  <si>
    <t>Henkilö</t>
  </si>
  <si>
    <t>Pätevyys</t>
  </si>
  <si>
    <t>Pääasiall. tehtävä</t>
  </si>
  <si>
    <t>Työsuhteen kesto</t>
  </si>
  <si>
    <t>Päiväys ja allekirjoitus</t>
  </si>
  <si>
    <t>Seuranta ajalta</t>
  </si>
  <si>
    <t>Hanke 1</t>
  </si>
  <si>
    <t>Toteuttaja</t>
  </si>
  <si>
    <t>Hanke 2</t>
  </si>
  <si>
    <t>Hanke 3</t>
  </si>
  <si>
    <t>Työntekijä</t>
  </si>
  <si>
    <t>Virkatyö</t>
  </si>
  <si>
    <t>Kaikki yhteensä €</t>
  </si>
  <si>
    <t>HANKE 1 (XXX-hanke)</t>
  </si>
  <si>
    <t>HANKE 3 (XXXX-hanke)</t>
  </si>
  <si>
    <t xml:space="preserve">VIRKA/TMS.TYÖ </t>
  </si>
  <si>
    <t>YHT.</t>
  </si>
  <si>
    <t>h</t>
  </si>
  <si>
    <t>Selite</t>
  </si>
  <si>
    <t>YHT</t>
  </si>
  <si>
    <t>Hankkeen 1 tunnit  yhteensä</t>
  </si>
  <si>
    <t>Virkatyön 1 tunnit  yhteensä</t>
  </si>
  <si>
    <t>Tuntipalkka</t>
  </si>
  <si>
    <t>Hankkeen 1 palkka yhteensä = kp:ssa esitettävä palkka</t>
  </si>
  <si>
    <t>Hankkeen 2 palkka yhteensä</t>
  </si>
  <si>
    <t>Virkatyön palkka yhteensä</t>
  </si>
  <si>
    <t>Aika ja paikka</t>
  </si>
  <si>
    <t>Projektityöntekijän allekirjoitus</t>
  </si>
  <si>
    <t>nimenselvennys  ja asema organisaatiossa</t>
  </si>
  <si>
    <t>Esimiehen  allekirjoitus</t>
  </si>
  <si>
    <r>
      <t xml:space="preserve">___________________kuun maksettu kokonaispalkka </t>
    </r>
    <r>
      <rPr>
        <sz val="9"/>
        <rFont val="Arial Narrow"/>
        <family val="2"/>
      </rPr>
      <t>(palkkakirjanpito)</t>
    </r>
  </si>
  <si>
    <t xml:space="preserve"> Hakemus perustuu rahoituspäätökseen</t>
  </si>
  <si>
    <t xml:space="preserve"> Hankkeen talousvastaava/kirjanpitäjä</t>
  </si>
  <si>
    <t xml:space="preserve"> Yhteyshenkilö</t>
  </si>
  <si>
    <t xml:space="preserve"> Pankki ja tilinumero</t>
  </si>
  <si>
    <t xml:space="preserve"> Lähiosoite</t>
  </si>
  <si>
    <t xml:space="preserve"> Hakija</t>
  </si>
  <si>
    <t xml:space="preserve"> Hankkeen nimi</t>
  </si>
  <si>
    <t xml:space="preserve">puh. </t>
  </si>
  <si>
    <t>(nimen selvennys ja asema organisaatiosa)</t>
  </si>
  <si>
    <t xml:space="preserve"> </t>
  </si>
  <si>
    <t>maakuntajohtaja</t>
  </si>
  <si>
    <t xml:space="preserve">  Maksatusta haetaan   …../ ….. 20  …  - …../ ….. 20  … väliseltä ajalta</t>
  </si>
  <si>
    <t>Henkilöstökustannukset</t>
  </si>
  <si>
    <t>Muut kustannukset</t>
  </si>
  <si>
    <t xml:space="preserve"> - tiedotus ja markkinointipalvelut</t>
  </si>
  <si>
    <t>__.__. - __.__.20</t>
  </si>
  <si>
    <t>PALKKASELVITYSKOONTI</t>
  </si>
  <si>
    <t>SELVITYS PROJEKTIHENKILÖSTÖN KOKONAISTYÖAJASTA JA MAKSETUISTA PALKOISTA</t>
  </si>
  <si>
    <t>Ajalta:</t>
  </si>
  <si>
    <t>Tiedot maksatuskaudelta, työajanseurantojen mukaan</t>
  </si>
  <si>
    <t>Tunnit</t>
  </si>
  <si>
    <t>Palkat</t>
  </si>
  <si>
    <t>Henkilön nimi</t>
  </si>
  <si>
    <t>Tehtävä projektissa</t>
  </si>
  <si>
    <r>
      <t>Projektiin</t>
    </r>
    <r>
      <rPr>
        <sz val="8"/>
        <rFont val="Arial"/>
        <family val="2"/>
      </rPr>
      <t xml:space="preserve">
käytetty</t>
    </r>
  </si>
  <si>
    <r>
      <t>Kokonais-</t>
    </r>
    <r>
      <rPr>
        <sz val="8"/>
        <rFont val="Arial"/>
        <family val="2"/>
      </rPr>
      <t xml:space="preserve">
työaika</t>
    </r>
  </si>
  <si>
    <r>
      <t>Projektista</t>
    </r>
    <r>
      <rPr>
        <sz val="8"/>
        <rFont val="Arial"/>
        <family val="2"/>
      </rPr>
      <t xml:space="preserve">
laskutettu </t>
    </r>
  </si>
  <si>
    <t>Maksettu
kokon.palkka</t>
  </si>
  <si>
    <t>Projektista maksettu</t>
  </si>
  <si>
    <t>ja aika</t>
  </si>
  <si>
    <t xml:space="preserve">työaika </t>
  </si>
  <si>
    <t>tunteina</t>
  </si>
  <si>
    <r>
      <t>työaika</t>
    </r>
    <r>
      <rPr>
        <b/>
        <sz val="8"/>
        <rFont val="Arial"/>
        <family val="2"/>
      </rPr>
      <t xml:space="preserve"> %:</t>
    </r>
    <r>
      <rPr>
        <sz val="8"/>
        <rFont val="Arial"/>
        <family val="2"/>
      </rPr>
      <t>na</t>
    </r>
  </si>
  <si>
    <t>palkka ja</t>
  </si>
  <si>
    <t>ja sivukulut</t>
  </si>
  <si>
    <t>palkka %:na</t>
  </si>
  <si>
    <t>(100%)</t>
  </si>
  <si>
    <t xml:space="preserve">kok.työajasta
</t>
  </si>
  <si>
    <t xml:space="preserve">sivukulut
</t>
  </si>
  <si>
    <t xml:space="preserve"> (100%)</t>
  </si>
  <si>
    <t>kokonais-
palkasta</t>
  </si>
  <si>
    <t>Kaikki yhteensä</t>
  </si>
  <si>
    <t>*</t>
  </si>
  <si>
    <t xml:space="preserve">Tämän lomakkeen yhteissumman tulee täsmätä </t>
  </si>
  <si>
    <t>Laskennallisien sosiaalikulujen laskentaperusteet ilman työntekijän osuutta</t>
  </si>
  <si>
    <t>kirjanpidon raporteissa esitettävään</t>
  </si>
  <si>
    <t>hankkeen henkilöstökulujen yhteissummaan.</t>
  </si>
  <si>
    <t>Sosiaaliturvamaksu</t>
  </si>
  <si>
    <t>%</t>
  </si>
  <si>
    <t xml:space="preserve">Loma-ajan palkat ilmoitetaan eri liitteellä. </t>
  </si>
  <si>
    <t>Eläkevakuutus</t>
  </si>
  <si>
    <t>Työttömyysvakuutus</t>
  </si>
  <si>
    <t>Päivämäärä</t>
  </si>
  <si>
    <t>Tapaturmavakuutus</t>
  </si>
  <si>
    <t>Ryhmähenkivakuutus</t>
  </si>
  <si>
    <t>Palkanlaskijan allekirjoitus</t>
  </si>
  <si>
    <t>ja nimen selvennys</t>
  </si>
  <si>
    <t xml:space="preserve">Hanke: </t>
  </si>
  <si>
    <t>Toteuttajan /osatoteuttajan nimi</t>
  </si>
  <si>
    <t xml:space="preserve">Maksatuskausi:  </t>
  </si>
  <si>
    <t xml:space="preserve">Laatija ja puhelinnumero: </t>
  </si>
  <si>
    <t>Kokonaisloma-ansiosta on työntekijäkohtainen laskelma ja laskelma on laadittu noudattaen henkilöön sovellettavaa työehtosopimusta.</t>
  </si>
  <si>
    <t>Lomaoikeusjakso</t>
  </si>
  <si>
    <t>LOMAOIKEUS</t>
  </si>
  <si>
    <t>Projektilta</t>
  </si>
  <si>
    <t>Kokonais</t>
  </si>
  <si>
    <t>Projektille</t>
  </si>
  <si>
    <t>Prosentti-</t>
  </si>
  <si>
    <t>Hankkeen pidetyt</t>
  </si>
  <si>
    <t>ajalta</t>
  </si>
  <si>
    <t>maksettu</t>
  </si>
  <si>
    <t>kohdennettu</t>
  </si>
  <si>
    <t>osuuksien</t>
  </si>
  <si>
    <t>lomajaksot</t>
  </si>
  <si>
    <t>ko. jaksolta</t>
  </si>
  <si>
    <t>projektin</t>
  </si>
  <si>
    <t>kokonais</t>
  </si>
  <si>
    <t>loma-ajan ansio</t>
  </si>
  <si>
    <t>erot +/-</t>
  </si>
  <si>
    <t>(esim. 1.-</t>
  </si>
  <si>
    <t>työaika</t>
  </si>
  <si>
    <t xml:space="preserve"> %-osuus</t>
  </si>
  <si>
    <t xml:space="preserve">lakisääteisine </t>
  </si>
  <si>
    <t>sos.kuluineen</t>
  </si>
  <si>
    <t>(Luvut eivät sisällä työntekijän osuutta )</t>
  </si>
  <si>
    <t>Organisaation muk.</t>
  </si>
  <si>
    <t>Allekirjoitus</t>
  </si>
  <si>
    <t>Muut</t>
  </si>
  <si>
    <t>Nimenselvennys, asema organisaatiossa, puh.nro</t>
  </si>
  <si>
    <t>hakea maksatushakemuksessa.</t>
  </si>
  <si>
    <r>
      <t xml:space="preserve">Maksatushakemuksessa haettu </t>
    </r>
    <r>
      <rPr>
        <b/>
        <sz val="10"/>
        <rFont val="Arial"/>
        <family val="2"/>
      </rPr>
      <t>lomapalkka ja lomaraha tulee olla maksettu</t>
    </r>
    <r>
      <rPr>
        <sz val="10"/>
        <rFont val="Arial"/>
        <family val="2"/>
      </rPr>
      <t xml:space="preserve">, maksamattomia lomapalkkavarauksia ei voi </t>
    </r>
  </si>
  <si>
    <t xml:space="preserve"> - kotimaan matkat</t>
  </si>
  <si>
    <t xml:space="preserve">Etelä-Savon maakuntaliitto, Mikonkatu 5, 50100 Mikkeli Y-tunnus 0215839-7  </t>
  </si>
  <si>
    <t>Maksatushakemus ajalta:</t>
  </si>
  <si>
    <t>Maksatuskauden kustannukset</t>
  </si>
  <si>
    <t>1. Henkilöstökustannukset</t>
  </si>
  <si>
    <t>Kirjauspv</t>
  </si>
  <si>
    <t>Kirjanpidon tili</t>
  </si>
  <si>
    <t>Tositenro</t>
  </si>
  <si>
    <t>Kustannus</t>
  </si>
  <si>
    <t>Osa-/koko-aikainen</t>
  </si>
  <si>
    <t>€</t>
  </si>
  <si>
    <t>2. Ostopalvelut</t>
  </si>
  <si>
    <t>3. Toimisto- ja vuokrakustannukset (ei käytössä flat rate -hankkeissa)</t>
  </si>
  <si>
    <t>5. Kone- ja laitehankinnat</t>
  </si>
  <si>
    <t>6. Muut kustannukset</t>
  </si>
  <si>
    <t>Kustannukset yhteensä</t>
  </si>
  <si>
    <t>8. Tulot</t>
  </si>
  <si>
    <t>Tulo</t>
  </si>
  <si>
    <t>Nettokustannukset yhteensä (kustannukset - tulot) = ilmoitettavat kustannukset</t>
  </si>
  <si>
    <t>Maksatuskaudella toteutuneet ulkopuoliset rahoituserät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</si>
  <si>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</si>
  <si>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</si>
  <si>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</si>
  <si>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</si>
  <si>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</si>
  <si>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</si>
  <si>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</si>
  <si>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Rahoituserät yhteensä</t>
  </si>
  <si>
    <t>…../ …… 2020, § ……….</t>
  </si>
  <si>
    <t>Rahoituksen osuus, €</t>
  </si>
  <si>
    <t>Nimen selvennös ja puhelinnumero</t>
  </si>
  <si>
    <t xml:space="preserve">MAKSATUSHAKEMUKSEN PÄÄKIRJAN AVAIN </t>
  </si>
  <si>
    <t>Toteuttajan nimi:</t>
  </si>
  <si>
    <t>OHJE</t>
  </si>
  <si>
    <t>Hankinta/EU-kynnysarvo (kyllä/ei)</t>
  </si>
  <si>
    <t>Hankinta/Kansallinen kynnysarvo (kyllä/ei)</t>
  </si>
  <si>
    <t>esim. Maija Matikainen</t>
  </si>
  <si>
    <t>1.4.2020-31.3.2021</t>
  </si>
  <si>
    <t>kaikki ansaitut</t>
  </si>
  <si>
    <t xml:space="preserve">päivät </t>
  </si>
  <si>
    <t>tunteja</t>
  </si>
  <si>
    <t>15.7.2020)</t>
  </si>
  <si>
    <t>päivät (kpl)</t>
  </si>
  <si>
    <t xml:space="preserve">Lomake täytetään tositteittain kirjanpidosta, ja kustannusta aukaistaan selitekenttään, niin että kustannuksesta saa selkeän kuvan </t>
  </si>
  <si>
    <t>Tiedot täytetään tiedot henkilöittäin (esim. Maija Matikainen, 1-6/2020)</t>
  </si>
  <si>
    <t>Matkailuelinkeinon elpymistä edistävät kehittämishankkeet</t>
  </si>
  <si>
    <t xml:space="preserve"> - rahoitus (matkailuelinkeinon elpymisen kehittämisen määräraha)</t>
  </si>
  <si>
    <t>matkailuelinkeinon elpymisen kehittämisen määrärahan maksatushakemukseen</t>
  </si>
  <si>
    <t xml:space="preserve">7. Flat rate  15% / 24 % </t>
  </si>
  <si>
    <t>Mikäli organisaatiossa on käytössä sähköinen työajanseurantajärjestelmä, tai vastaavat tiedot sisältävä oma työajanseurantalomake, on mahdollista käyttää niitä järjestelmiä.</t>
  </si>
  <si>
    <t>Toimitettavat työajanseurannat sisältävät joko fyysiset allekirjoitukset tai tulostetaan sähköisistä järjestelmistä hyväksymismerkintöineen.</t>
  </si>
  <si>
    <t>Toteuttajaorganisaatio / Laatija:</t>
  </si>
  <si>
    <t>Matkailuelinkeinon elpymisen kehittämismääräraha -rahoituksen osuus €</t>
  </si>
  <si>
    <t>Toteutunut rahoitus</t>
  </si>
  <si>
    <t>Toteutuneet kustannukset</t>
  </si>
  <si>
    <t>ETELÄ-SAVON MAAKUNTALIITTO JA VARSINAIS-SUOMEN LIITTO</t>
  </si>
  <si>
    <r>
      <t>Varsinais-Suomen liitto,</t>
    </r>
    <r>
      <rPr>
        <sz val="10"/>
        <rFont val="MS Sans Serif"/>
        <family val="0"/>
      </rPr>
      <t xml:space="preserve"> Ratapihankatu 36, 20100 Turku Y-tunnus 0922305-9</t>
    </r>
  </si>
  <si>
    <r>
      <t xml:space="preserve">Tässä selvityksessä ja sen liitteissä esitetyt tiedot vakuutetaan oikeiksi sekä rahoituspäätöksen liitteenä olleen </t>
    </r>
    <r>
      <rPr>
        <b/>
        <i/>
        <sz val="8.5"/>
        <rFont val="Arial"/>
        <family val="2"/>
      </rPr>
      <t>Ehdot matkailuelinkeinon elpymistä edistävien kehittämishankkeiden hankehallinnointiin</t>
    </r>
    <r>
      <rPr>
        <b/>
        <sz val="8.5"/>
        <rFont val="Arial"/>
        <family val="2"/>
      </rPr>
      <t xml:space="preserve">-dokumentin mukaisiksi. </t>
    </r>
  </si>
  <si>
    <t xml:space="preserve"> Puhelin </t>
  </si>
  <si>
    <t xml:space="preserve"> Toteutuneet kustannukset €</t>
  </si>
  <si>
    <t xml:space="preserve"> Asianumero</t>
  </si>
  <si>
    <t xml:space="preserve">-  seurantatiedot ja selvitys hankkeen </t>
  </si>
  <si>
    <t xml:space="preserve">   etenemisestä</t>
  </si>
  <si>
    <t>Ostopalvelut</t>
  </si>
  <si>
    <t>Toimisto- ja vuokrakustannukset</t>
  </si>
  <si>
    <r>
      <t>Matkakustannukset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(ei täytetä 24 % flat rate hankkeissa)</t>
    </r>
  </si>
  <si>
    <t xml:space="preserve">Välilliset kustannukset </t>
  </si>
  <si>
    <t xml:space="preserve"> (Flat rate 15% / 24 %)</t>
  </si>
  <si>
    <t>Kuntarahoitus</t>
  </si>
  <si>
    <t>Muu julkinen rahoitus</t>
  </si>
  <si>
    <r>
      <t xml:space="preserve">Yksityinen rahoitus </t>
    </r>
    <r>
      <rPr>
        <sz val="8"/>
        <rFont val="Arial"/>
        <family val="2"/>
      </rPr>
      <t>(muu kuin hakija)</t>
    </r>
  </si>
  <si>
    <t>sähköposti: etunimi.sukunimi@organisaatio.fi</t>
  </si>
  <si>
    <t>Allekirjoitus ja nimenselvennös</t>
  </si>
  <si>
    <t xml:space="preserve"> - ulkomaan matkat</t>
  </si>
  <si>
    <r>
      <t xml:space="preserve">Kone- ja laitehankinnat </t>
    </r>
    <r>
      <rPr>
        <i/>
        <sz val="9"/>
        <rFont val="Arial"/>
        <family val="2"/>
      </rPr>
      <t>(ei täytetä 24 % flat rate hankkeissa)</t>
    </r>
  </si>
  <si>
    <t>1.11.20-31.12.21</t>
  </si>
  <si>
    <t xml:space="preserve"> (ei täytetä flat rate -hankkeissa)</t>
  </si>
  <si>
    <t>4. Matkakustannukset (ei käytössä flat rate 24% -hankkeissa)</t>
  </si>
  <si>
    <r>
      <t>Hankenumero</t>
    </r>
    <r>
      <rPr>
        <b/>
        <sz val="12"/>
        <rFont val="Calibri"/>
        <family val="2"/>
      </rPr>
      <t>:</t>
    </r>
  </si>
  <si>
    <t>Haettava maakunnan omaehtoisen kehittämisen määrärahan tuki</t>
  </si>
  <si>
    <t>Hankenro</t>
  </si>
  <si>
    <r>
      <t>Oma rahoitus/</t>
    </r>
    <r>
      <rPr>
        <b/>
        <sz val="8"/>
        <rFont val="Arial"/>
        <family val="2"/>
      </rPr>
      <t xml:space="preserve"> hakija+osatoteuttajat</t>
    </r>
  </si>
  <si>
    <t>Hankenro:</t>
  </si>
  <si>
    <t>LOMAPALKKASELVITYS (lomapalkoista ja lomarahoista)</t>
  </si>
  <si>
    <t>Välilliset kustannukset 15% (Flat rate)</t>
  </si>
  <si>
    <t>Välilliset kustannukset 24 % (Flat rate)</t>
  </si>
  <si>
    <t>Kustannusmalli (rastita oikea):</t>
  </si>
  <si>
    <t>Ohjeet:</t>
  </si>
  <si>
    <t>Päiväykset:</t>
  </si>
  <si>
    <t>Kts. ohjeet lomakkeen alla</t>
  </si>
  <si>
    <t>-  hankinta-asiakirjat</t>
  </si>
  <si>
    <t>Matkailuelinkeinon elpymisen kehittämismääräraha 80%</t>
  </si>
  <si>
    <t>HANKE 2 (XXX-hanke)</t>
  </si>
  <si>
    <t>vkl</t>
  </si>
  <si>
    <t>Työajanseurantalomake täytetään osa-aikaisesti hankkeelle työskenteleviltä.</t>
  </si>
  <si>
    <t xml:space="preserve">Kokonaistyöaika ilmoitetaan kuukausittain ja hankkeittain.
</t>
  </si>
  <si>
    <t>Päivitä sarakkeeseen H henkilön päivittäinen kokonaistyöaika, TES:n mukainen työaika tunteina.</t>
  </si>
  <si>
    <t>Palkka ilmoitetaan kirjanpidon mukaisesti sivukuluineen.</t>
  </si>
  <si>
    <t>Kokonaistyöajanseuranta liitetään maksatushakemuksen liitteeksi.</t>
  </si>
  <si>
    <t>Kalenterikuukauden viikonloput jätetään tyhjäksi.</t>
  </si>
  <si>
    <t>Hyväksytty</t>
  </si>
  <si>
    <t>rahoitus</t>
  </si>
  <si>
    <t xml:space="preserve"> - hakijan nimi</t>
  </si>
  <si>
    <r>
      <t xml:space="preserve">Muu rahoitus </t>
    </r>
    <r>
      <rPr>
        <sz val="8"/>
        <rFont val="Arial"/>
        <family val="2"/>
      </rPr>
      <t>(esim. Luontoissuoritukset)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</si>
</sst>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mk&quot;;\-#,##0\ &quot;mk&quot;"/>
    <numFmt numFmtId="165" formatCode="0%"/>
    <numFmt numFmtId="166" formatCode="0.00%"/>
    <numFmt numFmtId="167" formatCode="_-* #,##0_ \€_-;\-* #,##0_ \€_-;_-* &quot;-&quot;??\ &quot;mk&quot;_-;_-@_-"/>
    <numFmt numFmtId="168" formatCode="#,##0.00\ [$€];[Red]\-#,##0.00\ [$€]"/>
    <numFmt numFmtId="169" formatCode="#,##0.0"/>
    <numFmt numFmtId="170" formatCode="0.000"/>
  </numFmts>
  <fonts count="113">
    <font>
      <sz val="10"/>
      <name val="MS Sans Serif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i/>
      <sz val="8.5"/>
      <name val="MS Sans Serif"/>
      <family val="2"/>
    </font>
    <font>
      <i/>
      <sz val="8.5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10"/>
      <name val="Arial Narrow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b/>
      <sz val="12"/>
      <name val="Calibri"/>
      <family val="2"/>
    </font>
    <font>
      <b/>
      <sz val="9"/>
      <name val="Tahoma"/>
      <family val="2"/>
    </font>
    <font>
      <b/>
      <i/>
      <sz val="8.5"/>
      <name val="Arial"/>
      <family val="2"/>
    </font>
    <font>
      <i/>
      <sz val="9"/>
      <name val="Arial"/>
      <family val="2"/>
    </font>
    <font>
      <b/>
      <i/>
      <sz val="12"/>
      <name val="Arial Narrow"/>
      <family val="2"/>
    </font>
    <font>
      <sz val="14"/>
      <name val="Tahoma"/>
      <family val="2"/>
    </font>
    <font>
      <i/>
      <sz val="14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0"/>
    </font>
    <font>
      <b/>
      <sz val="10"/>
      <color indexed="17"/>
      <name val="MS Sans Serif"/>
      <family val="0"/>
    </font>
    <font>
      <b/>
      <sz val="10"/>
      <color indexed="17"/>
      <name val="Arial"/>
      <family val="2"/>
    </font>
    <font>
      <sz val="14"/>
      <color indexed="17"/>
      <name val="Arial Narrow"/>
      <family val="2"/>
    </font>
    <font>
      <b/>
      <sz val="10"/>
      <color indexed="56"/>
      <name val="MS Sans Serif"/>
      <family val="0"/>
    </font>
    <font>
      <b/>
      <sz val="10"/>
      <color indexed="56"/>
      <name val="Arial"/>
      <family val="2"/>
    </font>
    <font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MS Sans Serif"/>
      <family val="0"/>
    </font>
    <font>
      <b/>
      <sz val="10"/>
      <color rgb="FF00B050"/>
      <name val="MS Sans Serif"/>
      <family val="0"/>
    </font>
    <font>
      <b/>
      <sz val="10"/>
      <color rgb="FF00B050"/>
      <name val="Arial"/>
      <family val="2"/>
    </font>
    <font>
      <sz val="14"/>
      <color rgb="FF00B050"/>
      <name val="Arial Narrow"/>
      <family val="2"/>
    </font>
    <font>
      <b/>
      <sz val="10"/>
      <color theme="3" tint="0.39998000860214233"/>
      <name val="MS Sans Serif"/>
      <family val="0"/>
    </font>
    <font>
      <b/>
      <sz val="10"/>
      <color theme="3" tint="0.39998000860214233"/>
      <name val="Arial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medium"/>
      <right style="medium"/>
      <top style="medium"/>
      <bottom/>
    </border>
    <border>
      <left/>
      <right style="hair"/>
      <top/>
      <bottom/>
    </border>
    <border>
      <left/>
      <right style="hair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ck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double"/>
      <right style="thin"/>
      <top style="double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ck">
        <color theme="4"/>
      </top>
      <bottom style="thin"/>
    </border>
    <border>
      <left/>
      <right style="thin"/>
      <top style="thick">
        <color theme="4"/>
      </top>
      <bottom style="thin"/>
    </border>
    <border>
      <left/>
      <right/>
      <top style="thin">
        <color theme="4"/>
      </top>
      <bottom/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thick">
        <color theme="4"/>
      </top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hair"/>
      <bottom style="hair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168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87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9" borderId="2" applyNumberFormat="0" applyAlignment="0" applyProtection="0"/>
    <xf numFmtId="0" fontId="90" fillId="0" borderId="3" applyNumberFormat="0" applyFill="0" applyAlignment="0" applyProtection="0"/>
    <xf numFmtId="0" fontId="91" fillId="30" borderId="0" applyNumberFormat="0" applyBorder="0" applyAlignment="0" applyProtection="0"/>
    <xf numFmtId="0" fontId="3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31" borderId="2" applyNumberFormat="0" applyAlignment="0" applyProtection="0"/>
    <xf numFmtId="0" fontId="100" fillId="32" borderId="8" applyNumberFormat="0" applyAlignment="0" applyProtection="0"/>
    <xf numFmtId="0" fontId="10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 horizontal="left"/>
    </xf>
    <xf numFmtId="16" fontId="9" fillId="0" borderId="18" xfId="0" applyNumberFormat="1" applyFont="1" applyBorder="1" applyAlignment="1" quotePrefix="1">
      <alignment horizontal="left"/>
    </xf>
    <xf numFmtId="0" fontId="9" fillId="0" borderId="17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10" fillId="0" borderId="18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3" fontId="6" fillId="0" borderId="17" xfId="0" applyNumberFormat="1" applyFont="1" applyBorder="1" applyAlignment="1">
      <alignment/>
    </xf>
    <xf numFmtId="0" fontId="11" fillId="33" borderId="0" xfId="0" applyFont="1" applyFill="1" applyAlignment="1">
      <alignment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3" fontId="3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26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3" fillId="34" borderId="15" xfId="0" applyNumberFormat="1" applyFont="1" applyFill="1" applyBorder="1" applyAlignment="1">
      <alignment horizontal="left"/>
    </xf>
    <xf numFmtId="3" fontId="3" fillId="34" borderId="15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3" fontId="11" fillId="34" borderId="32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3" fontId="11" fillId="34" borderId="3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34" borderId="27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4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 quotePrefix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6" fillId="0" borderId="0" xfId="0" applyFont="1" applyAlignment="1">
      <alignment/>
    </xf>
    <xf numFmtId="3" fontId="6" fillId="0" borderId="2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7" fillId="0" borderId="0" xfId="0" applyFont="1" applyAlignment="1">
      <alignment horizontal="right"/>
    </xf>
    <xf numFmtId="0" fontId="6" fillId="34" borderId="2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48" applyFont="1">
      <alignment/>
      <protection/>
    </xf>
    <xf numFmtId="0" fontId="3" fillId="0" borderId="0" xfId="48">
      <alignment/>
      <protection/>
    </xf>
    <xf numFmtId="0" fontId="3" fillId="0" borderId="15" xfId="48" applyBorder="1">
      <alignment/>
      <protection/>
    </xf>
    <xf numFmtId="0" fontId="3" fillId="0" borderId="16" xfId="48" applyBorder="1">
      <alignment/>
      <protection/>
    </xf>
    <xf numFmtId="0" fontId="3" fillId="0" borderId="17" xfId="48" applyBorder="1">
      <alignment/>
      <protection/>
    </xf>
    <xf numFmtId="0" fontId="21" fillId="0" borderId="33" xfId="48" applyFont="1" applyBorder="1">
      <alignment/>
      <protection/>
    </xf>
    <xf numFmtId="49" fontId="21" fillId="0" borderId="33" xfId="48" applyNumberFormat="1" applyFont="1" applyBorder="1">
      <alignment/>
      <protection/>
    </xf>
    <xf numFmtId="0" fontId="22" fillId="0" borderId="33" xfId="48" applyFont="1" applyBorder="1" applyAlignment="1">
      <alignment wrapText="1"/>
      <protection/>
    </xf>
    <xf numFmtId="49" fontId="23" fillId="34" borderId="34" xfId="48" applyNumberFormat="1" applyFont="1" applyFill="1" applyBorder="1" applyAlignment="1">
      <alignment horizontal="center" vertical="top" wrapText="1"/>
      <protection/>
    </xf>
    <xf numFmtId="0" fontId="24" fillId="35" borderId="35" xfId="48" applyFont="1" applyFill="1" applyBorder="1" applyAlignment="1">
      <alignment horizontal="center" wrapText="1"/>
      <protection/>
    </xf>
    <xf numFmtId="0" fontId="24" fillId="35" borderId="36" xfId="48" applyFont="1" applyFill="1" applyBorder="1" applyAlignment="1">
      <alignment horizontal="center" wrapText="1"/>
      <protection/>
    </xf>
    <xf numFmtId="0" fontId="25" fillId="0" borderId="0" xfId="48" applyFont="1">
      <alignment/>
      <protection/>
    </xf>
    <xf numFmtId="0" fontId="26" fillId="0" borderId="37" xfId="48" applyFont="1" applyBorder="1">
      <alignment/>
      <protection/>
    </xf>
    <xf numFmtId="0" fontId="21" fillId="0" borderId="0" xfId="48" applyFont="1">
      <alignment/>
      <protection/>
    </xf>
    <xf numFmtId="0" fontId="21" fillId="34" borderId="18" xfId="48" applyFont="1" applyFill="1" applyBorder="1">
      <alignment/>
      <protection/>
    </xf>
    <xf numFmtId="0" fontId="21" fillId="0" borderId="17" xfId="48" applyFont="1" applyBorder="1" applyAlignment="1">
      <alignment wrapText="1"/>
      <protection/>
    </xf>
    <xf numFmtId="2" fontId="25" fillId="0" borderId="38" xfId="48" applyNumberFormat="1" applyFont="1" applyBorder="1">
      <alignment/>
      <protection/>
    </xf>
    <xf numFmtId="0" fontId="21" fillId="0" borderId="12" xfId="48" applyFont="1" applyBorder="1">
      <alignment/>
      <protection/>
    </xf>
    <xf numFmtId="0" fontId="21" fillId="0" borderId="11" xfId="48" applyFont="1" applyBorder="1">
      <alignment/>
      <protection/>
    </xf>
    <xf numFmtId="0" fontId="21" fillId="0" borderId="22" xfId="48" applyFont="1" applyBorder="1">
      <alignment/>
      <protection/>
    </xf>
    <xf numFmtId="0" fontId="21" fillId="0" borderId="15" xfId="48" applyFont="1" applyBorder="1">
      <alignment/>
      <protection/>
    </xf>
    <xf numFmtId="0" fontId="25" fillId="34" borderId="18" xfId="48" applyFont="1" applyFill="1" applyBorder="1">
      <alignment/>
      <protection/>
    </xf>
    <xf numFmtId="0" fontId="25" fillId="0" borderId="17" xfId="48" applyFont="1" applyBorder="1" applyAlignment="1">
      <alignment wrapText="1"/>
      <protection/>
    </xf>
    <xf numFmtId="0" fontId="27" fillId="0" borderId="37" xfId="48" applyFont="1" applyBorder="1">
      <alignment/>
      <protection/>
    </xf>
    <xf numFmtId="0" fontId="25" fillId="0" borderId="0" xfId="48" applyFont="1" applyAlignment="1">
      <alignment wrapText="1"/>
      <protection/>
    </xf>
    <xf numFmtId="0" fontId="25" fillId="34" borderId="39" xfId="48" applyFont="1" applyFill="1" applyBorder="1">
      <alignment/>
      <protection/>
    </xf>
    <xf numFmtId="0" fontId="28" fillId="0" borderId="20" xfId="48" applyFont="1" applyBorder="1" applyAlignment="1">
      <alignment wrapText="1"/>
      <protection/>
    </xf>
    <xf numFmtId="2" fontId="28" fillId="0" borderId="40" xfId="48" applyNumberFormat="1" applyFont="1" applyBorder="1">
      <alignment/>
      <protection/>
    </xf>
    <xf numFmtId="0" fontId="28" fillId="0" borderId="41" xfId="48" applyFont="1" applyBorder="1">
      <alignment/>
      <protection/>
    </xf>
    <xf numFmtId="0" fontId="28" fillId="0" borderId="42" xfId="48" applyFont="1" applyBorder="1">
      <alignment/>
      <protection/>
    </xf>
    <xf numFmtId="0" fontId="28" fillId="0" borderId="43" xfId="48" applyFont="1" applyBorder="1" applyAlignment="1">
      <alignment wrapText="1"/>
      <protection/>
    </xf>
    <xf numFmtId="0" fontId="28" fillId="0" borderId="44" xfId="48" applyFont="1" applyBorder="1">
      <alignment/>
      <protection/>
    </xf>
    <xf numFmtId="0" fontId="28" fillId="0" borderId="37" xfId="48" applyFont="1" applyBorder="1" applyAlignment="1">
      <alignment horizontal="center"/>
      <protection/>
    </xf>
    <xf numFmtId="0" fontId="28" fillId="0" borderId="45" xfId="48" applyFont="1" applyBorder="1" applyAlignment="1">
      <alignment horizontal="center"/>
      <protection/>
    </xf>
    <xf numFmtId="0" fontId="28" fillId="0" borderId="46" xfId="48" applyFont="1" applyBorder="1" applyAlignment="1">
      <alignment wrapText="1"/>
      <protection/>
    </xf>
    <xf numFmtId="0" fontId="28" fillId="0" borderId="47" xfId="48" applyFont="1" applyBorder="1" applyAlignment="1">
      <alignment horizontal="left" wrapText="1"/>
      <protection/>
    </xf>
    <xf numFmtId="0" fontId="28" fillId="0" borderId="48" xfId="48" applyFont="1" applyBorder="1">
      <alignment/>
      <protection/>
    </xf>
    <xf numFmtId="0" fontId="23" fillId="0" borderId="49" xfId="48" applyFont="1" applyBorder="1" applyAlignment="1">
      <alignment horizontal="center" wrapText="1"/>
      <protection/>
    </xf>
    <xf numFmtId="0" fontId="22" fillId="0" borderId="50" xfId="48" applyFont="1" applyBorder="1" applyAlignment="1">
      <alignment wrapText="1"/>
      <protection/>
    </xf>
    <xf numFmtId="0" fontId="22" fillId="0" borderId="51" xfId="48" applyFont="1" applyBorder="1" applyAlignment="1">
      <alignment wrapText="1"/>
      <protection/>
    </xf>
    <xf numFmtId="0" fontId="22" fillId="0" borderId="52" xfId="48" applyFont="1" applyBorder="1" applyAlignment="1">
      <alignment horizontal="left" wrapText="1"/>
      <protection/>
    </xf>
    <xf numFmtId="0" fontId="23" fillId="0" borderId="53" xfId="48" applyFont="1" applyBorder="1" applyAlignment="1">
      <alignment horizontal="center" wrapText="1"/>
      <protection/>
    </xf>
    <xf numFmtId="0" fontId="22" fillId="0" borderId="54" xfId="48" applyFont="1" applyBorder="1" applyAlignment="1">
      <alignment wrapText="1"/>
      <protection/>
    </xf>
    <xf numFmtId="0" fontId="22" fillId="0" borderId="55" xfId="48" applyFont="1" applyBorder="1" applyAlignment="1">
      <alignment wrapText="1"/>
      <protection/>
    </xf>
    <xf numFmtId="0" fontId="22" fillId="0" borderId="56" xfId="48" applyFont="1" applyBorder="1" applyAlignment="1">
      <alignment horizontal="left" wrapText="1"/>
      <protection/>
    </xf>
    <xf numFmtId="0" fontId="22" fillId="0" borderId="12" xfId="48" applyFont="1" applyBorder="1" applyAlignment="1">
      <alignment wrapText="1"/>
      <protection/>
    </xf>
    <xf numFmtId="0" fontId="22" fillId="0" borderId="56" xfId="48" applyFont="1" applyBorder="1" applyAlignment="1">
      <alignment wrapText="1"/>
      <protection/>
    </xf>
    <xf numFmtId="0" fontId="22" fillId="0" borderId="56" xfId="48" applyFont="1" applyBorder="1" applyAlignment="1">
      <alignment horizontal="left"/>
      <protection/>
    </xf>
    <xf numFmtId="0" fontId="22" fillId="0" borderId="54" xfId="48" applyFont="1" applyBorder="1">
      <alignment/>
      <protection/>
    </xf>
    <xf numFmtId="0" fontId="22" fillId="0" borderId="12" xfId="48" applyFont="1" applyBorder="1" applyAlignment="1">
      <alignment horizontal="left" wrapText="1"/>
      <protection/>
    </xf>
    <xf numFmtId="0" fontId="23" fillId="0" borderId="57" xfId="48" applyFont="1" applyBorder="1" applyAlignment="1">
      <alignment horizontal="center" wrapText="1"/>
      <protection/>
    </xf>
    <xf numFmtId="0" fontId="22" fillId="0" borderId="58" xfId="48" applyFont="1" applyBorder="1" applyAlignment="1">
      <alignment wrapText="1"/>
      <protection/>
    </xf>
    <xf numFmtId="0" fontId="22" fillId="0" borderId="59" xfId="48" applyFont="1" applyBorder="1" applyAlignment="1">
      <alignment wrapText="1"/>
      <protection/>
    </xf>
    <xf numFmtId="0" fontId="22" fillId="0" borderId="60" xfId="48" applyFont="1" applyBorder="1" applyAlignment="1">
      <alignment horizontal="left" wrapText="1"/>
      <protection/>
    </xf>
    <xf numFmtId="0" fontId="22" fillId="0" borderId="61" xfId="48" applyFont="1" applyBorder="1" applyAlignment="1">
      <alignment horizontal="left" wrapText="1"/>
      <protection/>
    </xf>
    <xf numFmtId="0" fontId="25" fillId="0" borderId="62" xfId="48" applyFont="1" applyBorder="1" applyAlignment="1">
      <alignment horizontal="center" wrapText="1"/>
      <protection/>
    </xf>
    <xf numFmtId="0" fontId="25" fillId="35" borderId="63" xfId="48" applyFont="1" applyFill="1" applyBorder="1" applyAlignment="1">
      <alignment wrapText="1"/>
      <protection/>
    </xf>
    <xf numFmtId="0" fontId="22" fillId="36" borderId="63" xfId="48" applyFont="1" applyFill="1" applyBorder="1" applyAlignment="1">
      <alignment wrapText="1"/>
      <protection/>
    </xf>
    <xf numFmtId="0" fontId="25" fillId="35" borderId="64" xfId="48" applyFont="1" applyFill="1" applyBorder="1" applyAlignment="1">
      <alignment wrapText="1"/>
      <protection/>
    </xf>
    <xf numFmtId="0" fontId="22" fillId="36" borderId="26" xfId="48" applyFont="1" applyFill="1" applyBorder="1" applyAlignment="1">
      <alignment wrapText="1"/>
      <protection/>
    </xf>
    <xf numFmtId="0" fontId="25" fillId="35" borderId="65" xfId="48" applyFont="1" applyFill="1" applyBorder="1" applyAlignment="1">
      <alignment wrapText="1"/>
      <protection/>
    </xf>
    <xf numFmtId="0" fontId="25" fillId="0" borderId="66" xfId="48" applyFont="1" applyBorder="1" applyAlignment="1">
      <alignment wrapText="1"/>
      <protection/>
    </xf>
    <xf numFmtId="2" fontId="25" fillId="37" borderId="67" xfId="48" applyNumberFormat="1" applyFont="1" applyFill="1" applyBorder="1" applyAlignment="1">
      <alignment wrapText="1"/>
      <protection/>
    </xf>
    <xf numFmtId="0" fontId="22" fillId="0" borderId="68" xfId="48" applyFont="1" applyBorder="1" applyAlignment="1">
      <alignment wrapText="1"/>
      <protection/>
    </xf>
    <xf numFmtId="0" fontId="22" fillId="0" borderId="68" xfId="48" applyFont="1" applyBorder="1" applyAlignment="1">
      <alignment horizontal="left" wrapText="1"/>
      <protection/>
    </xf>
    <xf numFmtId="0" fontId="22" fillId="0" borderId="69" xfId="48" applyFont="1" applyBorder="1" applyAlignment="1">
      <alignment horizontal="left" wrapText="1"/>
      <protection/>
    </xf>
    <xf numFmtId="0" fontId="25" fillId="0" borderId="64" xfId="48" applyFont="1" applyBorder="1" applyAlignment="1">
      <alignment wrapText="1"/>
      <protection/>
    </xf>
    <xf numFmtId="0" fontId="25" fillId="0" borderId="70" xfId="48" applyFont="1" applyBorder="1" applyAlignment="1">
      <alignment wrapText="1"/>
      <protection/>
    </xf>
    <xf numFmtId="0" fontId="25" fillId="0" borderId="23" xfId="48" applyFont="1" applyBorder="1" applyAlignment="1">
      <alignment wrapText="1"/>
      <protection/>
    </xf>
    <xf numFmtId="0" fontId="22" fillId="0" borderId="0" xfId="48" applyFont="1" applyAlignment="1">
      <alignment wrapText="1"/>
      <protection/>
    </xf>
    <xf numFmtId="0" fontId="25" fillId="0" borderId="67" xfId="48" applyFont="1" applyBorder="1" applyAlignment="1">
      <alignment wrapText="1"/>
      <protection/>
    </xf>
    <xf numFmtId="0" fontId="22" fillId="0" borderId="71" xfId="48" applyFont="1" applyBorder="1" applyAlignment="1">
      <alignment horizontal="left" wrapText="1"/>
      <protection/>
    </xf>
    <xf numFmtId="2" fontId="25" fillId="0" borderId="67" xfId="48" applyNumberFormat="1" applyFont="1" applyBorder="1" applyAlignment="1">
      <alignment wrapText="1"/>
      <protection/>
    </xf>
    <xf numFmtId="0" fontId="22" fillId="0" borderId="47" xfId="48" applyFont="1" applyBorder="1" applyAlignment="1">
      <alignment horizontal="left" wrapText="1"/>
      <protection/>
    </xf>
    <xf numFmtId="2" fontId="25" fillId="34" borderId="72" xfId="48" applyNumberFormat="1" applyFont="1" applyFill="1" applyBorder="1" applyAlignment="1">
      <alignment wrapText="1"/>
      <protection/>
    </xf>
    <xf numFmtId="0" fontId="25" fillId="0" borderId="32" xfId="48" applyFont="1" applyBorder="1">
      <alignment/>
      <protection/>
    </xf>
    <xf numFmtId="0" fontId="25" fillId="38" borderId="67" xfId="48" applyFont="1" applyFill="1" applyBorder="1">
      <alignment/>
      <protection/>
    </xf>
    <xf numFmtId="0" fontId="25" fillId="0" borderId="73" xfId="48" applyFont="1" applyBorder="1" applyAlignment="1">
      <alignment horizontal="left" wrapText="1"/>
      <protection/>
    </xf>
    <xf numFmtId="2" fontId="28" fillId="0" borderId="74" xfId="48" applyNumberFormat="1" applyFont="1" applyBorder="1" applyAlignment="1">
      <alignment wrapText="1"/>
      <protection/>
    </xf>
    <xf numFmtId="0" fontId="21" fillId="0" borderId="0" xfId="48" applyFont="1" applyAlignment="1">
      <alignment horizontal="left"/>
      <protection/>
    </xf>
    <xf numFmtId="0" fontId="21" fillId="0" borderId="0" xfId="48" applyFont="1" applyAlignment="1">
      <alignment horizontal="center"/>
      <protection/>
    </xf>
    <xf numFmtId="0" fontId="21" fillId="0" borderId="0" xfId="48" applyFont="1" applyAlignment="1">
      <alignment wrapText="1"/>
      <protection/>
    </xf>
    <xf numFmtId="0" fontId="21" fillId="0" borderId="0" xfId="48" applyFont="1" applyAlignment="1">
      <alignment horizontal="right" wrapText="1"/>
      <protection/>
    </xf>
    <xf numFmtId="0" fontId="25" fillId="0" borderId="75" xfId="48" applyFont="1" applyBorder="1">
      <alignment/>
      <protection/>
    </xf>
    <xf numFmtId="0" fontId="30" fillId="0" borderId="71" xfId="48" applyFont="1" applyBorder="1" applyAlignment="1">
      <alignment vertical="top"/>
      <protection/>
    </xf>
    <xf numFmtId="0" fontId="25" fillId="0" borderId="71" xfId="48" applyFont="1" applyBorder="1">
      <alignment/>
      <protection/>
    </xf>
    <xf numFmtId="0" fontId="25" fillId="0" borderId="76" xfId="48" applyFont="1" applyBorder="1">
      <alignment/>
      <protection/>
    </xf>
    <xf numFmtId="0" fontId="30" fillId="0" borderId="0" xfId="48" applyFont="1">
      <alignment/>
      <protection/>
    </xf>
    <xf numFmtId="0" fontId="30" fillId="0" borderId="0" xfId="48" applyFont="1" applyAlignment="1">
      <alignment horizontal="center"/>
      <protection/>
    </xf>
    <xf numFmtId="0" fontId="21" fillId="0" borderId="71" xfId="48" applyFont="1" applyBorder="1">
      <alignment/>
      <protection/>
    </xf>
    <xf numFmtId="0" fontId="30" fillId="0" borderId="71" xfId="48" applyFont="1" applyBorder="1" applyAlignment="1">
      <alignment horizontal="center"/>
      <protection/>
    </xf>
    <xf numFmtId="0" fontId="31" fillId="0" borderId="0" xfId="48" applyFont="1">
      <alignment/>
      <protection/>
    </xf>
    <xf numFmtId="49" fontId="3" fillId="0" borderId="14" xfId="0" applyNumberFormat="1" applyFont="1" applyBorder="1" applyAlignment="1">
      <alignment horizontal="center"/>
    </xf>
    <xf numFmtId="0" fontId="34" fillId="0" borderId="50" xfId="48" applyFont="1" applyBorder="1" applyAlignment="1">
      <alignment wrapText="1"/>
      <protection/>
    </xf>
    <xf numFmtId="0" fontId="34" fillId="0" borderId="54" xfId="48" applyFont="1" applyBorder="1" applyAlignment="1">
      <alignment wrapText="1"/>
      <protection/>
    </xf>
    <xf numFmtId="0" fontId="34" fillId="0" borderId="54" xfId="48" applyFont="1" applyBorder="1">
      <alignment/>
      <protection/>
    </xf>
    <xf numFmtId="0" fontId="9" fillId="0" borderId="19" xfId="0" applyFont="1" applyBorder="1" applyAlignment="1">
      <alignment/>
    </xf>
    <xf numFmtId="0" fontId="3" fillId="35" borderId="77" xfId="0" applyFont="1" applyFill="1" applyBorder="1" applyAlignment="1">
      <alignment/>
    </xf>
    <xf numFmtId="3" fontId="6" fillId="35" borderId="78" xfId="0" applyNumberFormat="1" applyFont="1" applyFill="1" applyBorder="1" applyAlignment="1">
      <alignment/>
    </xf>
    <xf numFmtId="3" fontId="6" fillId="35" borderId="79" xfId="0" applyNumberFormat="1" applyFont="1" applyFill="1" applyBorder="1" applyAlignment="1">
      <alignment/>
    </xf>
    <xf numFmtId="0" fontId="6" fillId="35" borderId="77" xfId="0" applyFont="1" applyFill="1" applyBorder="1" applyAlignment="1">
      <alignment/>
    </xf>
    <xf numFmtId="3" fontId="3" fillId="35" borderId="80" xfId="0" applyNumberFormat="1" applyFont="1" applyFill="1" applyBorder="1" applyAlignment="1">
      <alignment/>
    </xf>
    <xf numFmtId="3" fontId="3" fillId="35" borderId="79" xfId="0" applyNumberFormat="1" applyFont="1" applyFill="1" applyBorder="1" applyAlignment="1">
      <alignment/>
    </xf>
    <xf numFmtId="3" fontId="6" fillId="35" borderId="81" xfId="0" applyNumberFormat="1" applyFont="1" applyFill="1" applyBorder="1" applyAlignment="1">
      <alignment/>
    </xf>
    <xf numFmtId="0" fontId="4" fillId="35" borderId="77" xfId="0" applyFont="1" applyFill="1" applyBorder="1" applyAlignment="1">
      <alignment/>
    </xf>
    <xf numFmtId="3" fontId="6" fillId="35" borderId="82" xfId="0" applyNumberFormat="1" applyFont="1" applyFill="1" applyBorder="1" applyAlignment="1">
      <alignment/>
    </xf>
    <xf numFmtId="3" fontId="6" fillId="35" borderId="83" xfId="0" applyNumberFormat="1" applyFont="1" applyFill="1" applyBorder="1" applyAlignment="1">
      <alignment/>
    </xf>
    <xf numFmtId="0" fontId="3" fillId="35" borderId="84" xfId="48" applyFill="1" applyBorder="1" applyAlignment="1">
      <alignment horizontal="center"/>
      <protection/>
    </xf>
    <xf numFmtId="0" fontId="3" fillId="35" borderId="83" xfId="48" applyFill="1" applyBorder="1" applyAlignment="1">
      <alignment horizontal="center"/>
      <protection/>
    </xf>
    <xf numFmtId="0" fontId="3" fillId="35" borderId="85" xfId="48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103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24" xfId="0" applyBorder="1" applyAlignment="1">
      <alignment/>
    </xf>
    <xf numFmtId="0" fontId="9" fillId="0" borderId="10" xfId="0" applyFont="1" applyBorder="1" applyAlignment="1">
      <alignment/>
    </xf>
    <xf numFmtId="0" fontId="10" fillId="0" borderId="21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10" fillId="0" borderId="86" xfId="0" applyNumberFormat="1" applyFont="1" applyBorder="1" applyAlignment="1">
      <alignment wrapText="1"/>
    </xf>
    <xf numFmtId="0" fontId="9" fillId="0" borderId="18" xfId="0" applyFont="1" applyBorder="1" applyAlignment="1">
      <alignment horizontal="left" vertical="top"/>
    </xf>
    <xf numFmtId="0" fontId="35" fillId="39" borderId="0" xfId="0" applyFont="1" applyFill="1" applyAlignment="1">
      <alignment horizontal="right"/>
    </xf>
    <xf numFmtId="0" fontId="0" fillId="39" borderId="0" xfId="0" applyFill="1" applyAlignment="1">
      <alignment/>
    </xf>
    <xf numFmtId="165" fontId="0" fillId="39" borderId="0" xfId="57" applyFill="1" applyAlignment="1">
      <alignment/>
    </xf>
    <xf numFmtId="3" fontId="9" fillId="0" borderId="29" xfId="0" applyNumberFormat="1" applyFont="1" applyBorder="1" applyAlignment="1">
      <alignment/>
    </xf>
    <xf numFmtId="0" fontId="3" fillId="0" borderId="0" xfId="46">
      <alignment/>
      <protection/>
    </xf>
    <xf numFmtId="0" fontId="36" fillId="0" borderId="0" xfId="46" applyFont="1">
      <alignment/>
      <protection/>
    </xf>
    <xf numFmtId="0" fontId="6" fillId="0" borderId="0" xfId="46" applyFont="1">
      <alignment/>
      <protection/>
    </xf>
    <xf numFmtId="0" fontId="3" fillId="0" borderId="71" xfId="46" applyBorder="1">
      <alignment/>
      <protection/>
    </xf>
    <xf numFmtId="0" fontId="6" fillId="0" borderId="71" xfId="46" applyFont="1" applyBorder="1">
      <alignment/>
      <protection/>
    </xf>
    <xf numFmtId="0" fontId="3" fillId="26" borderId="71" xfId="46" applyFill="1" applyBorder="1">
      <alignment/>
      <protection/>
    </xf>
    <xf numFmtId="0" fontId="6" fillId="0" borderId="71" xfId="46" applyFont="1" applyBorder="1" applyAlignment="1">
      <alignment horizontal="right"/>
      <protection/>
    </xf>
    <xf numFmtId="0" fontId="3" fillId="39" borderId="71" xfId="46" applyFill="1" applyBorder="1">
      <alignment/>
      <protection/>
    </xf>
    <xf numFmtId="0" fontId="3" fillId="0" borderId="87" xfId="46" applyBorder="1">
      <alignment/>
      <protection/>
    </xf>
    <xf numFmtId="0" fontId="3" fillId="0" borderId="88" xfId="46" applyBorder="1">
      <alignment/>
      <protection/>
    </xf>
    <xf numFmtId="0" fontId="3" fillId="0" borderId="89" xfId="46" applyBorder="1">
      <alignment/>
      <protection/>
    </xf>
    <xf numFmtId="0" fontId="6" fillId="0" borderId="90" xfId="46" applyFont="1" applyBorder="1">
      <alignment/>
      <protection/>
    </xf>
    <xf numFmtId="0" fontId="6" fillId="0" borderId="75" xfId="46" applyFont="1" applyBorder="1">
      <alignment/>
      <protection/>
    </xf>
    <xf numFmtId="0" fontId="11" fillId="0" borderId="90" xfId="46" applyFont="1" applyBorder="1" applyAlignment="1">
      <alignment horizontal="center" wrapText="1"/>
      <protection/>
    </xf>
    <xf numFmtId="0" fontId="11" fillId="0" borderId="37" xfId="46" applyFont="1" applyBorder="1" applyAlignment="1">
      <alignment horizontal="center" wrapText="1"/>
      <protection/>
    </xf>
    <xf numFmtId="0" fontId="11" fillId="0" borderId="88" xfId="46" applyFont="1" applyBorder="1" applyAlignment="1">
      <alignment horizontal="center" wrapText="1"/>
      <protection/>
    </xf>
    <xf numFmtId="0" fontId="5" fillId="0" borderId="90" xfId="46" applyFont="1" applyBorder="1" applyAlignment="1">
      <alignment horizontal="center"/>
      <protection/>
    </xf>
    <xf numFmtId="0" fontId="11" fillId="0" borderId="37" xfId="46" applyFont="1" applyBorder="1" applyAlignment="1">
      <alignment horizontal="center"/>
      <protection/>
    </xf>
    <xf numFmtId="0" fontId="11" fillId="0" borderId="90" xfId="46" applyFont="1" applyBorder="1" applyAlignment="1">
      <alignment horizontal="center"/>
      <protection/>
    </xf>
    <xf numFmtId="0" fontId="5" fillId="0" borderId="90" xfId="46" applyFont="1" applyBorder="1" applyAlignment="1">
      <alignment horizontal="center" wrapText="1"/>
      <protection/>
    </xf>
    <xf numFmtId="0" fontId="3" fillId="0" borderId="90" xfId="46" applyBorder="1">
      <alignment/>
      <protection/>
    </xf>
    <xf numFmtId="0" fontId="3" fillId="0" borderId="75" xfId="46" applyBorder="1">
      <alignment/>
      <protection/>
    </xf>
    <xf numFmtId="0" fontId="11" fillId="0" borderId="90" xfId="46" applyFont="1" applyBorder="1" applyAlignment="1">
      <alignment horizontal="center" vertical="top" wrapText="1"/>
      <protection/>
    </xf>
    <xf numFmtId="9" fontId="5" fillId="0" borderId="37" xfId="46" applyNumberFormat="1" applyFont="1" applyBorder="1" applyAlignment="1" quotePrefix="1">
      <alignment horizontal="center" wrapText="1"/>
      <protection/>
    </xf>
    <xf numFmtId="0" fontId="5" fillId="0" borderId="37" xfId="46" applyFont="1" applyBorder="1" applyAlignment="1">
      <alignment horizontal="center" wrapText="1"/>
      <protection/>
    </xf>
    <xf numFmtId="9" fontId="5" fillId="0" borderId="90" xfId="46" applyNumberFormat="1" applyFont="1" applyBorder="1" applyAlignment="1" quotePrefix="1">
      <alignment horizontal="center"/>
      <protection/>
    </xf>
    <xf numFmtId="0" fontId="5" fillId="0" borderId="91" xfId="46" applyFont="1" applyBorder="1" applyAlignment="1">
      <alignment horizontal="center" wrapText="1"/>
      <protection/>
    </xf>
    <xf numFmtId="0" fontId="3" fillId="0" borderId="92" xfId="46" applyBorder="1">
      <alignment/>
      <protection/>
    </xf>
    <xf numFmtId="0" fontId="3" fillId="0" borderId="92" xfId="46" applyBorder="1" applyAlignment="1">
      <alignment horizontal="center"/>
      <protection/>
    </xf>
    <xf numFmtId="9" fontId="3" fillId="0" borderId="92" xfId="46" applyNumberFormat="1" applyBorder="1" applyAlignment="1">
      <alignment horizontal="center"/>
      <protection/>
    </xf>
    <xf numFmtId="0" fontId="6" fillId="0" borderId="92" xfId="46" applyFont="1" applyBorder="1" applyAlignment="1">
      <alignment horizontal="center"/>
      <protection/>
    </xf>
    <xf numFmtId="9" fontId="3" fillId="0" borderId="92" xfId="46" applyNumberFormat="1" applyBorder="1">
      <alignment/>
      <protection/>
    </xf>
    <xf numFmtId="0" fontId="3" fillId="0" borderId="0" xfId="46" applyAlignment="1">
      <alignment horizontal="center"/>
      <protection/>
    </xf>
    <xf numFmtId="0" fontId="6" fillId="0" borderId="0" xfId="46" applyFont="1" applyAlignment="1">
      <alignment horizontal="right"/>
      <protection/>
    </xf>
    <xf numFmtId="0" fontId="3" fillId="26" borderId="67" xfId="46" applyFill="1" applyBorder="1">
      <alignment/>
      <protection/>
    </xf>
    <xf numFmtId="0" fontId="104" fillId="0" borderId="0" xfId="46" applyFont="1">
      <alignment/>
      <protection/>
    </xf>
    <xf numFmtId="0" fontId="104" fillId="0" borderId="0" xfId="46" applyFont="1" applyAlignment="1">
      <alignment horizontal="right"/>
      <protection/>
    </xf>
    <xf numFmtId="0" fontId="13" fillId="0" borderId="0" xfId="46" applyFont="1">
      <alignment/>
      <protection/>
    </xf>
    <xf numFmtId="0" fontId="3" fillId="26" borderId="87" xfId="46" applyFill="1" applyBorder="1">
      <alignment/>
      <protection/>
    </xf>
    <xf numFmtId="0" fontId="37" fillId="0" borderId="0" xfId="46" applyFont="1">
      <alignment/>
      <protection/>
    </xf>
    <xf numFmtId="0" fontId="3" fillId="0" borderId="93" xfId="46" applyBorder="1">
      <alignment/>
      <protection/>
    </xf>
    <xf numFmtId="0" fontId="6" fillId="26" borderId="71" xfId="46" applyFont="1" applyFill="1" applyBorder="1">
      <alignment/>
      <protection/>
    </xf>
    <xf numFmtId="0" fontId="3" fillId="26" borderId="0" xfId="46" applyFill="1">
      <alignment/>
      <protection/>
    </xf>
    <xf numFmtId="4" fontId="3" fillId="0" borderId="0" xfId="46" applyNumberFormat="1">
      <alignment/>
      <protection/>
    </xf>
    <xf numFmtId="0" fontId="19" fillId="0" borderId="0" xfId="46" applyFont="1">
      <alignment/>
      <protection/>
    </xf>
    <xf numFmtId="0" fontId="38" fillId="0" borderId="0" xfId="46" applyFont="1">
      <alignment/>
      <protection/>
    </xf>
    <xf numFmtId="0" fontId="39" fillId="0" borderId="0" xfId="46" applyFont="1">
      <alignment/>
      <protection/>
    </xf>
    <xf numFmtId="0" fontId="39" fillId="26" borderId="0" xfId="46" applyFont="1" applyFill="1">
      <alignment/>
      <protection/>
    </xf>
    <xf numFmtId="0" fontId="6" fillId="0" borderId="94" xfId="46" applyFont="1" applyBorder="1">
      <alignment/>
      <protection/>
    </xf>
    <xf numFmtId="0" fontId="5" fillId="0" borderId="94" xfId="46" applyFont="1" applyBorder="1" applyAlignment="1">
      <alignment horizontal="left"/>
      <protection/>
    </xf>
    <xf numFmtId="0" fontId="5" fillId="0" borderId="89" xfId="46" applyFont="1" applyBorder="1" applyAlignment="1">
      <alignment horizontal="center"/>
      <protection/>
    </xf>
    <xf numFmtId="0" fontId="6" fillId="26" borderId="77" xfId="46" applyFont="1" applyFill="1" applyBorder="1" applyAlignment="1">
      <alignment horizontal="left"/>
      <protection/>
    </xf>
    <xf numFmtId="0" fontId="11" fillId="26" borderId="87" xfId="46" applyFont="1" applyFill="1" applyBorder="1" applyAlignment="1">
      <alignment horizontal="center"/>
      <protection/>
    </xf>
    <xf numFmtId="0" fontId="11" fillId="26" borderId="93" xfId="46" applyFont="1" applyFill="1" applyBorder="1" applyAlignment="1">
      <alignment horizontal="center"/>
      <protection/>
    </xf>
    <xf numFmtId="0" fontId="11" fillId="0" borderId="94" xfId="46" applyFont="1" applyBorder="1" applyAlignment="1">
      <alignment horizontal="center"/>
      <protection/>
    </xf>
    <xf numFmtId="0" fontId="11" fillId="0" borderId="88" xfId="46" applyFont="1" applyBorder="1" applyAlignment="1">
      <alignment horizontal="center"/>
      <protection/>
    </xf>
    <xf numFmtId="0" fontId="11" fillId="0" borderId="33" xfId="46" applyFont="1" applyBorder="1" applyAlignment="1">
      <alignment horizontal="center"/>
      <protection/>
    </xf>
    <xf numFmtId="0" fontId="5" fillId="26" borderId="88" xfId="46" applyFont="1" applyFill="1" applyBorder="1" applyAlignment="1">
      <alignment horizontal="center"/>
      <protection/>
    </xf>
    <xf numFmtId="0" fontId="5" fillId="26" borderId="77" xfId="46" applyFont="1" applyFill="1" applyBorder="1">
      <alignment/>
      <protection/>
    </xf>
    <xf numFmtId="0" fontId="3" fillId="26" borderId="93" xfId="46" applyFill="1" applyBorder="1">
      <alignment/>
      <protection/>
    </xf>
    <xf numFmtId="0" fontId="5" fillId="0" borderId="37" xfId="46" applyFont="1" applyBorder="1" applyAlignment="1">
      <alignment horizontal="center"/>
      <protection/>
    </xf>
    <xf numFmtId="0" fontId="5" fillId="0" borderId="75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1" fillId="26" borderId="90" xfId="46" applyFont="1" applyFill="1" applyBorder="1" applyAlignment="1">
      <alignment horizontal="center"/>
      <protection/>
    </xf>
    <xf numFmtId="0" fontId="5" fillId="0" borderId="90" xfId="46" applyFont="1" applyBorder="1">
      <alignment/>
      <protection/>
    </xf>
    <xf numFmtId="14" fontId="40" fillId="0" borderId="37" xfId="46" applyNumberFormat="1" applyFont="1" applyBorder="1" applyAlignment="1">
      <alignment horizontal="center"/>
      <protection/>
    </xf>
    <xf numFmtId="14" fontId="40" fillId="0" borderId="75" xfId="46" applyNumberFormat="1" applyFont="1" applyBorder="1" applyAlignment="1" quotePrefix="1">
      <alignment horizontal="center"/>
      <protection/>
    </xf>
    <xf numFmtId="9" fontId="5" fillId="0" borderId="90" xfId="46" applyNumberFormat="1" applyFont="1" applyBorder="1" applyAlignment="1">
      <alignment horizontal="center"/>
      <protection/>
    </xf>
    <xf numFmtId="9" fontId="5" fillId="0" borderId="37" xfId="46" applyNumberFormat="1" applyFont="1" applyBorder="1" applyAlignment="1">
      <alignment horizontal="center"/>
      <protection/>
    </xf>
    <xf numFmtId="9" fontId="5" fillId="26" borderId="90" xfId="46" applyNumberFormat="1" applyFont="1" applyFill="1" applyBorder="1" applyAlignment="1" quotePrefix="1">
      <alignment horizontal="center"/>
      <protection/>
    </xf>
    <xf numFmtId="0" fontId="3" fillId="36" borderId="91" xfId="46" applyFill="1" applyBorder="1">
      <alignment/>
      <protection/>
    </xf>
    <xf numFmtId="14" fontId="5" fillId="36" borderId="95" xfId="46" applyNumberFormat="1" applyFont="1" applyFill="1" applyBorder="1" applyAlignment="1">
      <alignment horizontal="center"/>
      <protection/>
    </xf>
    <xf numFmtId="14" fontId="5" fillId="36" borderId="76" xfId="46" applyNumberFormat="1" applyFont="1" applyFill="1" applyBorder="1" applyAlignment="1" quotePrefix="1">
      <alignment horizontal="center"/>
      <protection/>
    </xf>
    <xf numFmtId="0" fontId="11" fillId="36" borderId="91" xfId="46" applyFont="1" applyFill="1" applyBorder="1" applyAlignment="1">
      <alignment horizontal="center"/>
      <protection/>
    </xf>
    <xf numFmtId="0" fontId="5" fillId="0" borderId="91" xfId="46" applyFont="1" applyBorder="1" applyAlignment="1">
      <alignment horizontal="center"/>
      <protection/>
    </xf>
    <xf numFmtId="0" fontId="5" fillId="36" borderId="37" xfId="46" applyFont="1" applyFill="1" applyBorder="1" applyAlignment="1">
      <alignment horizontal="center"/>
      <protection/>
    </xf>
    <xf numFmtId="0" fontId="5" fillId="36" borderId="91" xfId="46" applyFont="1" applyFill="1" applyBorder="1" applyAlignment="1">
      <alignment horizontal="center"/>
      <protection/>
    </xf>
    <xf numFmtId="0" fontId="5" fillId="0" borderId="95" xfId="46" applyFont="1" applyBorder="1" applyAlignment="1">
      <alignment horizontal="center"/>
      <protection/>
    </xf>
    <xf numFmtId="0" fontId="11" fillId="26" borderId="91" xfId="46" applyFont="1" applyFill="1" applyBorder="1" applyAlignment="1">
      <alignment horizontal="center"/>
      <protection/>
    </xf>
    <xf numFmtId="0" fontId="3" fillId="0" borderId="91" xfId="46" applyBorder="1">
      <alignment/>
      <protection/>
    </xf>
    <xf numFmtId="0" fontId="104" fillId="0" borderId="77" xfId="46" applyFont="1" applyBorder="1">
      <alignment/>
      <protection/>
    </xf>
    <xf numFmtId="4" fontId="104" fillId="0" borderId="92" xfId="46" applyNumberFormat="1" applyFont="1" applyBorder="1" applyAlignment="1">
      <alignment horizontal="right"/>
      <protection/>
    </xf>
    <xf numFmtId="4" fontId="104" fillId="0" borderId="92" xfId="58" applyNumberFormat="1" applyFont="1" applyBorder="1" applyAlignment="1">
      <alignment horizontal="center"/>
    </xf>
    <xf numFmtId="4" fontId="104" fillId="0" borderId="91" xfId="46" applyNumberFormat="1" applyFont="1" applyBorder="1" applyAlignment="1">
      <alignment horizontal="right"/>
      <protection/>
    </xf>
    <xf numFmtId="4" fontId="104" fillId="26" borderId="92" xfId="46" applyNumberFormat="1" applyFont="1" applyFill="1" applyBorder="1">
      <alignment/>
      <protection/>
    </xf>
    <xf numFmtId="0" fontId="104" fillId="0" borderId="92" xfId="46" applyFont="1" applyBorder="1">
      <alignment/>
      <protection/>
    </xf>
    <xf numFmtId="0" fontId="3" fillId="0" borderId="77" xfId="46" applyBorder="1">
      <alignment/>
      <protection/>
    </xf>
    <xf numFmtId="4" fontId="3" fillId="0" borderId="93" xfId="46" applyNumberFormat="1" applyBorder="1" applyAlignment="1">
      <alignment horizontal="right"/>
      <protection/>
    </xf>
    <xf numFmtId="4" fontId="3" fillId="0" borderId="92" xfId="46" applyNumberFormat="1" applyBorder="1" applyAlignment="1">
      <alignment horizontal="right"/>
      <protection/>
    </xf>
    <xf numFmtId="4" fontId="3" fillId="0" borderId="92" xfId="58" applyNumberFormat="1" applyBorder="1" applyAlignment="1">
      <alignment horizontal="center"/>
    </xf>
    <xf numFmtId="4" fontId="3" fillId="26" borderId="92" xfId="46" applyNumberFormat="1" applyFill="1" applyBorder="1">
      <alignment/>
      <protection/>
    </xf>
    <xf numFmtId="169" fontId="3" fillId="0" borderId="93" xfId="46" applyNumberFormat="1" applyBorder="1" applyAlignment="1">
      <alignment horizontal="right"/>
      <protection/>
    </xf>
    <xf numFmtId="169" fontId="3" fillId="0" borderId="92" xfId="46" applyNumberFormat="1" applyBorder="1" applyAlignment="1">
      <alignment horizontal="right"/>
      <protection/>
    </xf>
    <xf numFmtId="4" fontId="3" fillId="0" borderId="91" xfId="46" applyNumberFormat="1" applyBorder="1" applyAlignment="1">
      <alignment horizontal="right"/>
      <protection/>
    </xf>
    <xf numFmtId="4" fontId="3" fillId="0" borderId="75" xfId="46" applyNumberFormat="1" applyBorder="1" applyAlignment="1">
      <alignment horizontal="right"/>
      <protection/>
    </xf>
    <xf numFmtId="4" fontId="3" fillId="0" borderId="92" xfId="46" applyNumberFormat="1" applyBorder="1">
      <alignment/>
      <protection/>
    </xf>
    <xf numFmtId="2" fontId="3" fillId="0" borderId="93" xfId="46" applyNumberFormat="1" applyBorder="1" applyAlignment="1">
      <alignment horizontal="center"/>
      <protection/>
    </xf>
    <xf numFmtId="2" fontId="3" fillId="0" borderId="92" xfId="46" applyNumberFormat="1" applyBorder="1" applyAlignment="1">
      <alignment horizontal="center"/>
      <protection/>
    </xf>
    <xf numFmtId="3" fontId="3" fillId="0" borderId="92" xfId="46" applyNumberFormat="1" applyBorder="1" applyAlignment="1">
      <alignment horizontal="center"/>
      <protection/>
    </xf>
    <xf numFmtId="0" fontId="3" fillId="26" borderId="0" xfId="46" applyFill="1" applyAlignment="1">
      <alignment horizontal="right"/>
      <protection/>
    </xf>
    <xf numFmtId="4" fontId="3" fillId="26" borderId="67" xfId="46" applyNumberFormat="1" applyFill="1" applyBorder="1">
      <alignment/>
      <protection/>
    </xf>
    <xf numFmtId="0" fontId="105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4" fontId="6" fillId="0" borderId="0" xfId="46" applyNumberFormat="1" applyFont="1">
      <alignment/>
      <protection/>
    </xf>
    <xf numFmtId="0" fontId="3" fillId="0" borderId="33" xfId="46" applyBorder="1">
      <alignment/>
      <protection/>
    </xf>
    <xf numFmtId="0" fontId="13" fillId="0" borderId="33" xfId="46" applyFont="1" applyBorder="1">
      <alignment/>
      <protection/>
    </xf>
    <xf numFmtId="0" fontId="0" fillId="0" borderId="0" xfId="0" applyAlignment="1">
      <alignment horizontal="center"/>
    </xf>
    <xf numFmtId="0" fontId="57" fillId="0" borderId="0" xfId="47" applyFont="1">
      <alignment/>
      <protection/>
    </xf>
    <xf numFmtId="0" fontId="58" fillId="0" borderId="0" xfId="47" applyFont="1">
      <alignment/>
      <protection/>
    </xf>
    <xf numFmtId="0" fontId="58" fillId="0" borderId="0" xfId="47" applyFont="1" applyAlignment="1">
      <alignment wrapText="1"/>
      <protection/>
    </xf>
    <xf numFmtId="0" fontId="41" fillId="0" borderId="0" xfId="47" applyFont="1">
      <alignment/>
      <protection/>
    </xf>
    <xf numFmtId="0" fontId="57" fillId="0" borderId="0" xfId="47" applyFont="1" applyAlignment="1">
      <alignment wrapText="1"/>
      <protection/>
    </xf>
    <xf numFmtId="0" fontId="59" fillId="40" borderId="0" xfId="33" applyFont="1" applyFill="1" applyAlignment="1">
      <alignment/>
    </xf>
    <xf numFmtId="0" fontId="60" fillId="40" borderId="0" xfId="33" applyFont="1" applyFill="1" applyAlignment="1">
      <alignment/>
    </xf>
    <xf numFmtId="0" fontId="41" fillId="0" borderId="0" xfId="15" applyFont="1" applyFill="1" applyAlignment="1">
      <alignment/>
    </xf>
    <xf numFmtId="0" fontId="61" fillId="0" borderId="0" xfId="15" applyFont="1" applyFill="1" applyAlignment="1">
      <alignment/>
    </xf>
    <xf numFmtId="0" fontId="62" fillId="0" borderId="4" xfId="50" applyFont="1" applyAlignment="1">
      <alignment/>
    </xf>
    <xf numFmtId="0" fontId="62" fillId="0" borderId="0" xfId="50" applyFont="1" applyBorder="1" applyAlignment="1">
      <alignment/>
    </xf>
    <xf numFmtId="0" fontId="57" fillId="2" borderId="92" xfId="15" applyFont="1" applyBorder="1" applyAlignment="1">
      <alignment horizontal="center" wrapText="1"/>
    </xf>
    <xf numFmtId="0" fontId="57" fillId="2" borderId="87" xfId="15" applyFont="1" applyBorder="1" applyAlignment="1">
      <alignment horizontal="center" wrapText="1"/>
    </xf>
    <xf numFmtId="0" fontId="57" fillId="2" borderId="96" xfId="15" applyFont="1" applyBorder="1" applyAlignment="1">
      <alignment horizontal="center" wrapText="1"/>
    </xf>
    <xf numFmtId="0" fontId="57" fillId="0" borderId="0" xfId="15" applyFont="1" applyFill="1" applyAlignment="1">
      <alignment horizontal="center" wrapText="1"/>
    </xf>
    <xf numFmtId="14" fontId="58" fillId="0" borderId="92" xfId="47" applyNumberFormat="1" applyFont="1" applyBorder="1">
      <alignment/>
      <protection/>
    </xf>
    <xf numFmtId="0" fontId="58" fillId="0" borderId="92" xfId="47" applyFont="1" applyBorder="1">
      <alignment/>
      <protection/>
    </xf>
    <xf numFmtId="0" fontId="58" fillId="0" borderId="92" xfId="47" applyFont="1" applyBorder="1" applyAlignment="1">
      <alignment horizontal="center"/>
      <protection/>
    </xf>
    <xf numFmtId="0" fontId="63" fillId="0" borderId="92" xfId="47" applyFont="1" applyBorder="1" applyAlignment="1">
      <alignment horizontal="left" wrapText="1"/>
      <protection/>
    </xf>
    <xf numFmtId="0" fontId="58" fillId="0" borderId="93" xfId="47" applyFont="1" applyBorder="1" applyAlignment="1">
      <alignment wrapText="1"/>
      <protection/>
    </xf>
    <xf numFmtId="4" fontId="58" fillId="0" borderId="92" xfId="47" applyNumberFormat="1" applyFont="1" applyBorder="1" applyAlignment="1">
      <alignment horizontal="right"/>
      <protection/>
    </xf>
    <xf numFmtId="0" fontId="58" fillId="0" borderId="93" xfId="47" applyFont="1" applyBorder="1" applyAlignment="1">
      <alignment horizontal="left" wrapText="1"/>
      <protection/>
    </xf>
    <xf numFmtId="0" fontId="57" fillId="2" borderId="77" xfId="15" applyFont="1" applyBorder="1" applyAlignment="1">
      <alignment/>
    </xf>
    <xf numFmtId="0" fontId="57" fillId="2" borderId="87" xfId="15" applyFont="1" applyBorder="1" applyAlignment="1">
      <alignment/>
    </xf>
    <xf numFmtId="4" fontId="57" fillId="2" borderId="93" xfId="15" applyNumberFormat="1" applyFont="1" applyBorder="1" applyAlignment="1">
      <alignment horizontal="right"/>
    </xf>
    <xf numFmtId="0" fontId="57" fillId="0" borderId="0" xfId="15" applyFont="1" applyFill="1" applyAlignment="1">
      <alignment/>
    </xf>
    <xf numFmtId="0" fontId="57" fillId="2" borderId="77" xfId="15" applyFont="1" applyBorder="1" applyAlignment="1">
      <alignment horizontal="center" wrapText="1"/>
    </xf>
    <xf numFmtId="0" fontId="58" fillId="2" borderId="92" xfId="15" applyFont="1" applyBorder="1" applyAlignment="1">
      <alignment horizontal="center" wrapText="1"/>
    </xf>
    <xf numFmtId="0" fontId="58" fillId="0" borderId="0" xfId="47" applyFont="1" applyAlignment="1">
      <alignment horizontal="center" wrapText="1"/>
      <protection/>
    </xf>
    <xf numFmtId="0" fontId="58" fillId="0" borderId="89" xfId="47" applyFont="1" applyBorder="1">
      <alignment/>
      <protection/>
    </xf>
    <xf numFmtId="0" fontId="57" fillId="2" borderId="92" xfId="59" applyFont="1" applyFill="1" applyBorder="1" applyAlignment="1">
      <alignment horizontal="center" wrapText="1"/>
    </xf>
    <xf numFmtId="0" fontId="57" fillId="2" borderId="93" xfId="59" applyFont="1" applyFill="1" applyBorder="1" applyAlignment="1">
      <alignment horizontal="center" wrapText="1"/>
    </xf>
    <xf numFmtId="0" fontId="64" fillId="0" borderId="92" xfId="59" applyFont="1" applyBorder="1" applyAlignment="1">
      <alignment/>
    </xf>
    <xf numFmtId="0" fontId="64" fillId="0" borderId="92" xfId="59" applyFont="1" applyBorder="1" applyAlignment="1">
      <alignment horizontal="center"/>
    </xf>
    <xf numFmtId="0" fontId="64" fillId="0" borderId="93" xfId="59" applyFont="1" applyBorder="1" applyAlignment="1">
      <alignment horizontal="left" wrapText="1"/>
    </xf>
    <xf numFmtId="4" fontId="58" fillId="0" borderId="92" xfId="59" applyNumberFormat="1" applyFont="1" applyBorder="1" applyAlignment="1">
      <alignment horizontal="right"/>
    </xf>
    <xf numFmtId="0" fontId="64" fillId="0" borderId="88" xfId="59" applyFont="1" applyBorder="1" applyAlignment="1">
      <alignment/>
    </xf>
    <xf numFmtId="0" fontId="64" fillId="0" borderId="88" xfId="59" applyFont="1" applyBorder="1" applyAlignment="1">
      <alignment horizontal="center"/>
    </xf>
    <xf numFmtId="0" fontId="64" fillId="0" borderId="89" xfId="59" applyFont="1" applyBorder="1" applyAlignment="1">
      <alignment horizontal="left" wrapText="1"/>
    </xf>
    <xf numFmtId="4" fontId="58" fillId="0" borderId="88" xfId="59" applyNumberFormat="1" applyFont="1" applyBorder="1" applyAlignment="1">
      <alignment horizontal="right"/>
    </xf>
    <xf numFmtId="0" fontId="57" fillId="2" borderId="77" xfId="59" applyFont="1" applyFill="1" applyBorder="1" applyAlignment="1">
      <alignment/>
    </xf>
    <xf numFmtId="0" fontId="64" fillId="2" borderId="87" xfId="59" applyFont="1" applyFill="1" applyBorder="1" applyAlignment="1">
      <alignment/>
    </xf>
    <xf numFmtId="4" fontId="57" fillId="2" borderId="93" xfId="59" applyNumberFormat="1" applyFont="1" applyFill="1" applyBorder="1" applyAlignment="1">
      <alignment horizontal="right"/>
    </xf>
    <xf numFmtId="0" fontId="64" fillId="0" borderId="0" xfId="59" applyFont="1" applyAlignment="1">
      <alignment/>
    </xf>
    <xf numFmtId="0" fontId="57" fillId="2" borderId="96" xfId="59" applyFont="1" applyFill="1" applyBorder="1" applyAlignment="1">
      <alignment horizontal="center" wrapText="1"/>
    </xf>
    <xf numFmtId="0" fontId="64" fillId="0" borderId="0" xfId="59" applyFont="1" applyAlignment="1">
      <alignment horizontal="center" wrapText="1"/>
    </xf>
    <xf numFmtId="14" fontId="64" fillId="0" borderId="92" xfId="59" applyNumberFormat="1" applyFont="1" applyBorder="1" applyAlignment="1">
      <alignment/>
    </xf>
    <xf numFmtId="0" fontId="64" fillId="0" borderId="93" xfId="59" applyFont="1" applyBorder="1" applyAlignment="1">
      <alignment wrapText="1"/>
    </xf>
    <xf numFmtId="0" fontId="64" fillId="0" borderId="89" xfId="59" applyFont="1" applyBorder="1" applyAlignment="1">
      <alignment wrapText="1"/>
    </xf>
    <xf numFmtId="0" fontId="57" fillId="2" borderId="76" xfId="15" applyFont="1" applyBorder="1" applyAlignment="1">
      <alignment horizontal="center" wrapText="1"/>
    </xf>
    <xf numFmtId="0" fontId="57" fillId="2" borderId="97" xfId="15" applyFont="1" applyBorder="1" applyAlignment="1">
      <alignment horizontal="center" wrapText="1"/>
    </xf>
    <xf numFmtId="0" fontId="65" fillId="0" borderId="0" xfId="47" applyFont="1">
      <alignment/>
      <protection/>
    </xf>
    <xf numFmtId="0" fontId="58" fillId="0" borderId="88" xfId="47" applyFont="1" applyBorder="1">
      <alignment/>
      <protection/>
    </xf>
    <xf numFmtId="0" fontId="58" fillId="0" borderId="88" xfId="47" applyFont="1" applyBorder="1" applyAlignment="1">
      <alignment horizontal="center"/>
      <protection/>
    </xf>
    <xf numFmtId="0" fontId="58" fillId="0" borderId="89" xfId="47" applyFont="1" applyBorder="1" applyAlignment="1">
      <alignment horizontal="left" wrapText="1"/>
      <protection/>
    </xf>
    <xf numFmtId="0" fontId="58" fillId="0" borderId="89" xfId="47" applyFont="1" applyBorder="1" applyAlignment="1">
      <alignment wrapText="1"/>
      <protection/>
    </xf>
    <xf numFmtId="4" fontId="58" fillId="0" borderId="88" xfId="47" applyNumberFormat="1" applyFont="1" applyBorder="1" applyAlignment="1">
      <alignment horizontal="right"/>
      <protection/>
    </xf>
    <xf numFmtId="0" fontId="58" fillId="2" borderId="96" xfId="15" applyFont="1" applyBorder="1" applyAlignment="1">
      <alignment horizontal="center" wrapText="1"/>
    </xf>
    <xf numFmtId="0" fontId="57" fillId="0" borderId="92" xfId="15" applyFont="1" applyFill="1" applyBorder="1" applyAlignment="1">
      <alignment horizontal="center" wrapText="1"/>
    </xf>
    <xf numFmtId="0" fontId="57" fillId="0" borderId="92" xfId="15" applyFont="1" applyFill="1" applyBorder="1" applyAlignment="1">
      <alignment horizontal="left" wrapText="1"/>
    </xf>
    <xf numFmtId="0" fontId="57" fillId="0" borderId="92" xfId="15" applyFont="1" applyFill="1" applyBorder="1" applyAlignment="1">
      <alignment wrapText="1"/>
    </xf>
    <xf numFmtId="4" fontId="57" fillId="0" borderId="92" xfId="15" applyNumberFormat="1" applyFont="1" applyFill="1" applyBorder="1" applyAlignment="1">
      <alignment horizontal="right" wrapText="1"/>
    </xf>
    <xf numFmtId="0" fontId="58" fillId="0" borderId="92" xfId="47" applyFont="1" applyBorder="1" applyAlignment="1">
      <alignment wrapText="1"/>
      <protection/>
    </xf>
    <xf numFmtId="0" fontId="57" fillId="0" borderId="7" xfId="60" applyFont="1" applyAlignment="1">
      <alignment/>
    </xf>
    <xf numFmtId="4" fontId="57" fillId="0" borderId="7" xfId="60" applyNumberFormat="1" applyFont="1" applyAlignment="1">
      <alignment horizontal="right"/>
    </xf>
    <xf numFmtId="0" fontId="57" fillId="0" borderId="0" xfId="60" applyFont="1" applyBorder="1" applyAlignment="1">
      <alignment/>
    </xf>
    <xf numFmtId="0" fontId="57" fillId="0" borderId="98" xfId="60" applyFont="1" applyBorder="1" applyAlignment="1">
      <alignment/>
    </xf>
    <xf numFmtId="4" fontId="58" fillId="0" borderId="0" xfId="47" applyNumberFormat="1" applyFont="1" applyAlignment="1">
      <alignment horizontal="right"/>
      <protection/>
    </xf>
    <xf numFmtId="0" fontId="59" fillId="0" borderId="4" xfId="50" applyFont="1" applyAlignment="1">
      <alignment/>
    </xf>
    <xf numFmtId="4" fontId="62" fillId="2" borderId="4" xfId="50" applyNumberFormat="1" applyFont="1" applyFill="1" applyAlignment="1">
      <alignment horizontal="right"/>
    </xf>
    <xf numFmtId="0" fontId="66" fillId="0" borderId="0" xfId="54" applyFont="1" applyAlignment="1">
      <alignment/>
    </xf>
    <xf numFmtId="0" fontId="57" fillId="2" borderId="93" xfId="15" applyFont="1" applyBorder="1" applyAlignment="1">
      <alignment horizontal="center" wrapText="1"/>
    </xf>
    <xf numFmtId="0" fontId="58" fillId="39" borderId="92" xfId="47" applyFont="1" applyFill="1" applyBorder="1">
      <alignment/>
      <protection/>
    </xf>
    <xf numFmtId="0" fontId="58" fillId="39" borderId="92" xfId="47" applyFont="1" applyFill="1" applyBorder="1" applyAlignment="1">
      <alignment horizontal="center"/>
      <protection/>
    </xf>
    <xf numFmtId="0" fontId="64" fillId="39" borderId="93" xfId="59" applyFont="1" applyFill="1" applyBorder="1" applyAlignment="1">
      <alignment horizontal="left" wrapText="1"/>
    </xf>
    <xf numFmtId="0" fontId="64" fillId="39" borderId="93" xfId="59" applyFont="1" applyFill="1" applyBorder="1" applyAlignment="1">
      <alignment wrapText="1"/>
    </xf>
    <xf numFmtId="2" fontId="58" fillId="39" borderId="92" xfId="47" applyNumberFormat="1" applyFont="1" applyFill="1" applyBorder="1">
      <alignment/>
      <protection/>
    </xf>
    <xf numFmtId="0" fontId="58" fillId="39" borderId="92" xfId="33" applyFont="1" applyFill="1" applyBorder="1" applyAlignment="1">
      <alignment/>
    </xf>
    <xf numFmtId="0" fontId="58" fillId="39" borderId="92" xfId="33" applyFont="1" applyFill="1" applyBorder="1" applyAlignment="1">
      <alignment horizontal="center"/>
    </xf>
    <xf numFmtId="0" fontId="58" fillId="39" borderId="92" xfId="33" applyFont="1" applyFill="1" applyBorder="1" applyAlignment="1">
      <alignment horizontal="left" wrapText="1"/>
    </xf>
    <xf numFmtId="2" fontId="58" fillId="39" borderId="92" xfId="33" applyNumberFormat="1" applyFont="1" applyFill="1" applyBorder="1" applyAlignment="1">
      <alignment/>
    </xf>
    <xf numFmtId="0" fontId="57" fillId="0" borderId="92" xfId="43" applyFont="1" applyFill="1" applyBorder="1" applyAlignment="1">
      <alignment/>
    </xf>
    <xf numFmtId="0" fontId="57" fillId="0" borderId="92" xfId="43" applyFont="1" applyFill="1" applyBorder="1" applyAlignment="1">
      <alignment horizontal="center"/>
    </xf>
    <xf numFmtId="0" fontId="57" fillId="0" borderId="92" xfId="43" applyFont="1" applyFill="1" applyBorder="1" applyAlignment="1">
      <alignment horizontal="left" wrapText="1"/>
    </xf>
    <xf numFmtId="0" fontId="57" fillId="0" borderId="92" xfId="43" applyFont="1" applyFill="1" applyBorder="1" applyAlignment="1">
      <alignment wrapText="1"/>
    </xf>
    <xf numFmtId="2" fontId="57" fillId="0" borderId="92" xfId="43" applyNumberFormat="1" applyFont="1" applyFill="1" applyBorder="1" applyAlignment="1">
      <alignment/>
    </xf>
    <xf numFmtId="0" fontId="57" fillId="2" borderId="95" xfId="15" applyFont="1" applyBorder="1" applyAlignment="1">
      <alignment/>
    </xf>
    <xf numFmtId="0" fontId="57" fillId="2" borderId="71" xfId="15" applyFont="1" applyBorder="1" applyAlignment="1">
      <alignment/>
    </xf>
    <xf numFmtId="2" fontId="57" fillId="2" borderId="76" xfId="15" applyNumberFormat="1" applyFont="1" applyBorder="1" applyAlignment="1">
      <alignment/>
    </xf>
    <xf numFmtId="0" fontId="67" fillId="0" borderId="0" xfId="51" applyFont="1" applyBorder="1" applyAlignment="1">
      <alignment/>
    </xf>
    <xf numFmtId="0" fontId="58" fillId="39" borderId="93" xfId="33" applyFont="1" applyFill="1" applyBorder="1" applyAlignment="1">
      <alignment horizontal="left" wrapText="1"/>
    </xf>
    <xf numFmtId="0" fontId="58" fillId="39" borderId="93" xfId="33" applyFont="1" applyFill="1" applyBorder="1" applyAlignment="1">
      <alignment wrapText="1"/>
    </xf>
    <xf numFmtId="2" fontId="58" fillId="0" borderId="92" xfId="47" applyNumberFormat="1" applyFont="1" applyBorder="1">
      <alignment/>
      <protection/>
    </xf>
    <xf numFmtId="2" fontId="57" fillId="2" borderId="93" xfId="15" applyNumberFormat="1" applyFont="1" applyBorder="1" applyAlignment="1">
      <alignment/>
    </xf>
    <xf numFmtId="0" fontId="57" fillId="39" borderId="92" xfId="15" applyFont="1" applyFill="1" applyBorder="1" applyAlignment="1">
      <alignment horizontal="center" wrapText="1"/>
    </xf>
    <xf numFmtId="2" fontId="58" fillId="39" borderId="92" xfId="15" applyNumberFormat="1" applyFont="1" applyFill="1" applyBorder="1" applyAlignment="1">
      <alignment horizontal="right" wrapText="1"/>
    </xf>
    <xf numFmtId="2" fontId="58" fillId="39" borderId="92" xfId="33" applyNumberFormat="1" applyFont="1" applyFill="1" applyBorder="1" applyAlignment="1">
      <alignment horizontal="right"/>
    </xf>
    <xf numFmtId="2" fontId="58" fillId="0" borderId="92" xfId="47" applyNumberFormat="1" applyFont="1" applyBorder="1" applyAlignment="1">
      <alignment horizontal="right"/>
      <protection/>
    </xf>
    <xf numFmtId="0" fontId="62" fillId="2" borderId="99" xfId="50" applyFont="1" applyFill="1" applyBorder="1" applyAlignment="1">
      <alignment/>
    </xf>
    <xf numFmtId="0" fontId="57" fillId="2" borderId="100" xfId="15" applyFont="1" applyFill="1" applyBorder="1" applyAlignment="1">
      <alignment/>
    </xf>
    <xf numFmtId="2" fontId="68" fillId="2" borderId="101" xfId="15" applyNumberFormat="1" applyFont="1" applyFill="1" applyBorder="1" applyAlignment="1">
      <alignment/>
    </xf>
    <xf numFmtId="2" fontId="62" fillId="2" borderId="4" xfId="50" applyNumberFormat="1" applyFont="1" applyFill="1" applyAlignment="1">
      <alignment/>
    </xf>
    <xf numFmtId="0" fontId="41" fillId="0" borderId="4" xfId="50" applyFont="1" applyAlignment="1">
      <alignment/>
    </xf>
    <xf numFmtId="2" fontId="62" fillId="2" borderId="102" xfId="50" applyNumberFormat="1" applyFont="1" applyFill="1" applyBorder="1" applyAlignment="1">
      <alignment/>
    </xf>
    <xf numFmtId="2" fontId="69" fillId="2" borderId="102" xfId="50" applyNumberFormat="1" applyFont="1" applyFill="1" applyBorder="1" applyAlignment="1">
      <alignment/>
    </xf>
    <xf numFmtId="0" fontId="102" fillId="0" borderId="0" xfId="47" applyFont="1" applyAlignment="1">
      <alignment wrapText="1"/>
      <protection/>
    </xf>
    <xf numFmtId="3" fontId="6" fillId="0" borderId="13" xfId="0" applyNumberFormat="1" applyFont="1" applyBorder="1" applyAlignment="1">
      <alignment/>
    </xf>
    <xf numFmtId="3" fontId="3" fillId="0" borderId="103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104" fillId="0" borderId="93" xfId="46" applyNumberFormat="1" applyFont="1" applyBorder="1" applyAlignment="1">
      <alignment horizontal="center"/>
      <protection/>
    </xf>
    <xf numFmtId="2" fontId="104" fillId="0" borderId="92" xfId="57" applyNumberFormat="1" applyFont="1" applyBorder="1" applyAlignment="1">
      <alignment horizontal="center"/>
    </xf>
    <xf numFmtId="4" fontId="104" fillId="0" borderId="92" xfId="46" applyNumberFormat="1" applyFont="1" applyBorder="1" applyAlignment="1">
      <alignment horizontal="center"/>
      <protection/>
    </xf>
    <xf numFmtId="0" fontId="58" fillId="0" borderId="0" xfId="47" applyFont="1" applyAlignment="1">
      <alignment vertical="top" wrapText="1"/>
      <protection/>
    </xf>
    <xf numFmtId="0" fontId="106" fillId="0" borderId="0" xfId="0" applyFont="1" applyAlignment="1">
      <alignment/>
    </xf>
    <xf numFmtId="0" fontId="25" fillId="0" borderId="0" xfId="48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105" xfId="0" applyFont="1" applyBorder="1" applyAlignment="1">
      <alignment vertical="top"/>
    </xf>
    <xf numFmtId="0" fontId="16" fillId="0" borderId="106" xfId="0" applyFont="1" applyBorder="1" applyAlignment="1">
      <alignment vertical="top"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4" fillId="0" borderId="21" xfId="0" applyFont="1" applyBorder="1" applyAlignment="1">
      <alignment/>
    </xf>
    <xf numFmtId="0" fontId="44" fillId="0" borderId="10" xfId="0" applyFont="1" applyBorder="1" applyAlignment="1">
      <alignment/>
    </xf>
    <xf numFmtId="49" fontId="9" fillId="0" borderId="21" xfId="0" applyNumberFormat="1" applyFont="1" applyBorder="1" applyAlignment="1">
      <alignment/>
    </xf>
    <xf numFmtId="49" fontId="9" fillId="0" borderId="86" xfId="0" applyNumberFormat="1" applyFont="1" applyBorder="1" applyAlignment="1">
      <alignment wrapText="1"/>
    </xf>
    <xf numFmtId="0" fontId="9" fillId="0" borderId="21" xfId="0" applyFont="1" applyBorder="1" applyAlignment="1">
      <alignment wrapText="1"/>
    </xf>
    <xf numFmtId="3" fontId="6" fillId="0" borderId="2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4" xfId="0" applyNumberFormat="1" applyFont="1" applyBorder="1" applyAlignment="1">
      <alignment/>
    </xf>
    <xf numFmtId="0" fontId="10" fillId="0" borderId="21" xfId="0" applyFont="1" applyBorder="1" applyAlignment="1">
      <alignment wrapText="1"/>
    </xf>
    <xf numFmtId="0" fontId="6" fillId="39" borderId="0" xfId="0" applyFont="1" applyFill="1" applyAlignment="1">
      <alignment/>
    </xf>
    <xf numFmtId="0" fontId="105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1" fillId="0" borderId="92" xfId="15" applyFont="1" applyFill="1" applyBorder="1" applyAlignment="1">
      <alignment/>
    </xf>
    <xf numFmtId="0" fontId="21" fillId="0" borderId="37" xfId="48" applyFont="1" applyFill="1" applyBorder="1">
      <alignment/>
      <protection/>
    </xf>
    <xf numFmtId="0" fontId="3" fillId="0" borderId="0" xfId="48" applyFill="1">
      <alignment/>
      <protection/>
    </xf>
    <xf numFmtId="0" fontId="3" fillId="0" borderId="37" xfId="48" applyFill="1" applyBorder="1">
      <alignment/>
      <protection/>
    </xf>
    <xf numFmtId="0" fontId="21" fillId="0" borderId="0" xfId="48" applyFont="1" applyFill="1">
      <alignment/>
      <protection/>
    </xf>
    <xf numFmtId="0" fontId="21" fillId="0" borderId="95" xfId="48" applyFont="1" applyFill="1" applyBorder="1">
      <alignment/>
      <protection/>
    </xf>
    <xf numFmtId="0" fontId="21" fillId="0" borderId="71" xfId="48" applyFont="1" applyFill="1" applyBorder="1">
      <alignment/>
      <protection/>
    </xf>
    <xf numFmtId="0" fontId="21" fillId="0" borderId="71" xfId="48" applyFont="1" applyFill="1" applyBorder="1" applyAlignment="1">
      <alignment wrapText="1"/>
      <protection/>
    </xf>
    <xf numFmtId="0" fontId="21" fillId="0" borderId="0" xfId="48" applyFont="1" applyFill="1" applyAlignment="1">
      <alignment wrapText="1"/>
      <protection/>
    </xf>
    <xf numFmtId="0" fontId="22" fillId="0" borderId="0" xfId="48" applyFont="1" applyFill="1">
      <alignment/>
      <protection/>
    </xf>
    <xf numFmtId="0" fontId="25" fillId="0" borderId="0" xfId="48" applyFont="1" applyFill="1">
      <alignment/>
      <protection/>
    </xf>
    <xf numFmtId="0" fontId="24" fillId="0" borderId="0" xfId="48" applyFont="1" applyFill="1">
      <alignment/>
      <protection/>
    </xf>
    <xf numFmtId="0" fontId="22" fillId="0" borderId="71" xfId="48" applyFont="1" applyBorder="1" applyAlignment="1">
      <alignment vertical="top"/>
      <protection/>
    </xf>
    <xf numFmtId="0" fontId="3" fillId="0" borderId="71" xfId="48" applyBorder="1">
      <alignment/>
      <protection/>
    </xf>
    <xf numFmtId="0" fontId="3" fillId="0" borderId="87" xfId="48" applyBorder="1">
      <alignment/>
      <protection/>
    </xf>
    <xf numFmtId="0" fontId="45" fillId="0" borderId="94" xfId="48" applyFont="1" applyBorder="1">
      <alignment/>
      <protection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170" fontId="3" fillId="26" borderId="87" xfId="46" applyNumberFormat="1" applyFill="1" applyBorder="1" applyAlignment="1">
      <alignment horizontal="right"/>
      <protection/>
    </xf>
    <xf numFmtId="0" fontId="108" fillId="0" borderId="0" xfId="46" applyFont="1">
      <alignment/>
      <protection/>
    </xf>
    <xf numFmtId="0" fontId="107" fillId="39" borderId="0" xfId="0" applyFont="1" applyFill="1" applyAlignment="1">
      <alignment/>
    </xf>
    <xf numFmtId="0" fontId="8" fillId="0" borderId="0" xfId="48" applyFont="1">
      <alignment/>
      <protection/>
    </xf>
    <xf numFmtId="0" fontId="109" fillId="0" borderId="0" xfId="48" applyFont="1" applyFill="1">
      <alignment/>
      <protection/>
    </xf>
    <xf numFmtId="0" fontId="24" fillId="0" borderId="0" xfId="48" applyFont="1" applyFill="1" applyAlignment="1">
      <alignment/>
      <protection/>
    </xf>
    <xf numFmtId="0" fontId="3" fillId="0" borderId="0" xfId="48" applyAlignment="1">
      <alignment wrapText="1"/>
      <protection/>
    </xf>
    <xf numFmtId="0" fontId="47" fillId="0" borderId="0" xfId="48" applyFont="1" applyFill="1">
      <alignment/>
      <protection/>
    </xf>
    <xf numFmtId="0" fontId="110" fillId="0" borderId="0" xfId="0" applyFont="1" applyAlignment="1">
      <alignment/>
    </xf>
    <xf numFmtId="166" fontId="110" fillId="0" borderId="0" xfId="57" applyNumberFormat="1" applyFont="1" applyAlignment="1">
      <alignment/>
    </xf>
    <xf numFmtId="0" fontId="110" fillId="39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6" fillId="35" borderId="108" xfId="0" applyNumberFormat="1" applyFont="1" applyFill="1" applyBorder="1" applyAlignment="1">
      <alignment/>
    </xf>
    <xf numFmtId="3" fontId="6" fillId="35" borderId="87" xfId="0" applyNumberFormat="1" applyFont="1" applyFill="1" applyBorder="1" applyAlignment="1">
      <alignment/>
    </xf>
    <xf numFmtId="0" fontId="111" fillId="0" borderId="0" xfId="0" applyFont="1" applyAlignment="1">
      <alignment/>
    </xf>
    <xf numFmtId="14" fontId="16" fillId="0" borderId="1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5" borderId="21" xfId="0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0" fillId="0" borderId="13" xfId="0" applyBorder="1" applyAlignment="1">
      <alignment wrapText="1"/>
    </xf>
    <xf numFmtId="0" fontId="104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" fillId="0" borderId="15" xfId="0" applyFont="1" applyBorder="1" applyAlignment="1" applyProtection="1">
      <alignment horizontal="left" wrapText="1"/>
      <protection locked="0"/>
    </xf>
    <xf numFmtId="38" fontId="3" fillId="0" borderId="62" xfId="55" applyNumberFormat="1" applyFont="1" applyBorder="1" applyAlignment="1">
      <alignment horizontal="center" wrapText="1"/>
    </xf>
    <xf numFmtId="0" fontId="0" fillId="0" borderId="109" xfId="0" applyFont="1" applyBorder="1" applyAlignment="1">
      <alignment horizontal="center" wrapText="1"/>
    </xf>
    <xf numFmtId="0" fontId="0" fillId="0" borderId="1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66" xfId="0" applyFont="1" applyBorder="1" applyAlignment="1">
      <alignment horizontal="left" vertical="top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3" fillId="0" borderId="0" xfId="0" applyFont="1" applyAlignment="1">
      <alignment horizontal="left"/>
    </xf>
    <xf numFmtId="167" fontId="3" fillId="0" borderId="21" xfId="0" applyNumberFormat="1" applyFont="1" applyBorder="1" applyAlignment="1">
      <alignment horizontal="left" wrapText="1"/>
    </xf>
    <xf numFmtId="167" fontId="3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6" fillId="0" borderId="0" xfId="0" applyFont="1" applyAlignment="1">
      <alignment horizontal="left" wrapText="1"/>
    </xf>
    <xf numFmtId="3" fontId="16" fillId="0" borderId="73" xfId="0" applyNumberFormat="1" applyFont="1" applyBorder="1" applyAlignment="1">
      <alignment horizontal="center" vertical="top"/>
    </xf>
    <xf numFmtId="0" fontId="16" fillId="0" borderId="1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1" fillId="0" borderId="0" xfId="47" applyFont="1" applyAlignment="1">
      <alignment wrapText="1"/>
      <protection/>
    </xf>
    <xf numFmtId="0" fontId="66" fillId="0" borderId="0" xfId="54" applyFont="1" applyAlignment="1">
      <alignment/>
    </xf>
    <xf numFmtId="0" fontId="68" fillId="40" borderId="0" xfId="33" applyFont="1" applyFill="1" applyAlignment="1">
      <alignment/>
    </xf>
    <xf numFmtId="0" fontId="41" fillId="39" borderId="77" xfId="21" applyFont="1" applyFill="1" applyBorder="1" applyAlignment="1">
      <alignment/>
    </xf>
    <xf numFmtId="0" fontId="41" fillId="39" borderId="87" xfId="21" applyFont="1" applyFill="1" applyBorder="1" applyAlignment="1">
      <alignment/>
    </xf>
    <xf numFmtId="0" fontId="41" fillId="39" borderId="93" xfId="21" applyFont="1" applyFill="1" applyBorder="1" applyAlignment="1">
      <alignment/>
    </xf>
    <xf numFmtId="0" fontId="61" fillId="39" borderId="77" xfId="15" applyFont="1" applyFill="1" applyBorder="1" applyAlignment="1">
      <alignment/>
    </xf>
    <xf numFmtId="0" fontId="61" fillId="39" borderId="87" xfId="15" applyFont="1" applyFill="1" applyBorder="1" applyAlignment="1">
      <alignment/>
    </xf>
    <xf numFmtId="0" fontId="61" fillId="39" borderId="93" xfId="15" applyFont="1" applyFill="1" applyBorder="1" applyAlignment="1">
      <alignment/>
    </xf>
    <xf numFmtId="0" fontId="61" fillId="0" borderId="0" xfId="47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6" fillId="26" borderId="71" xfId="46" applyFont="1" applyFill="1" applyBorder="1" applyAlignment="1">
      <alignment wrapText="1"/>
      <protection/>
    </xf>
    <xf numFmtId="0" fontId="0" fillId="0" borderId="71" xfId="0" applyBorder="1" applyAlignment="1">
      <alignment wrapText="1"/>
    </xf>
    <xf numFmtId="0" fontId="11" fillId="35" borderId="77" xfId="46" applyFont="1" applyFill="1" applyBorder="1" applyAlignment="1">
      <alignment horizontal="center" wrapText="1"/>
      <protection/>
    </xf>
    <xf numFmtId="0" fontId="3" fillId="35" borderId="87" xfId="46" applyFill="1" applyBorder="1" applyAlignment="1">
      <alignment horizontal="center"/>
      <protection/>
    </xf>
    <xf numFmtId="0" fontId="3" fillId="35" borderId="93" xfId="46" applyFill="1" applyBorder="1" applyAlignment="1">
      <alignment horizontal="center"/>
      <protection/>
    </xf>
    <xf numFmtId="0" fontId="11" fillId="35" borderId="77" xfId="46" applyFont="1" applyFill="1" applyBorder="1" applyAlignment="1">
      <alignment horizontal="center"/>
      <protection/>
    </xf>
    <xf numFmtId="0" fontId="0" fillId="0" borderId="77" xfId="0" applyBorder="1" applyAlignment="1">
      <alignment/>
    </xf>
    <xf numFmtId="0" fontId="0" fillId="0" borderId="93" xfId="0" applyBorder="1" applyAlignment="1">
      <alignment/>
    </xf>
    <xf numFmtId="1" fontId="104" fillId="0" borderId="77" xfId="46" applyNumberFormat="1" applyFont="1" applyBorder="1">
      <alignment/>
      <protection/>
    </xf>
    <xf numFmtId="0" fontId="0" fillId="0" borderId="77" xfId="0" applyBorder="1" applyAlignment="1">
      <alignment wrapText="1"/>
    </xf>
    <xf numFmtId="0" fontId="0" fillId="0" borderId="93" xfId="0" applyBorder="1" applyAlignment="1">
      <alignment wrapText="1"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Normaali 3" xfId="47"/>
    <cellStyle name="Normaali_Työaikaseuranta useammassa hankkeessa toimivilta ja henkilöstö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Comma" xfId="55"/>
    <cellStyle name="Comma [0]" xfId="56"/>
    <cellStyle name="Percent" xfId="57"/>
    <cellStyle name="Prosenttia 2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9525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0</xdr:row>
      <xdr:rowOff>76200</xdr:rowOff>
    </xdr:from>
    <xdr:to>
      <xdr:col>3</xdr:col>
      <xdr:colOff>1104900</xdr:colOff>
      <xdr:row>3</xdr:row>
      <xdr:rowOff>66675</xdr:rowOff>
    </xdr:to>
    <xdr:pic>
      <xdr:nvPicPr>
        <xdr:cNvPr id="2" name="Kuv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76200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247650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76200</xdr:rowOff>
    </xdr:from>
    <xdr:to>
      <xdr:col>4</xdr:col>
      <xdr:colOff>438150</xdr:colOff>
      <xdr:row>3</xdr:row>
      <xdr:rowOff>57150</xdr:rowOff>
    </xdr:to>
    <xdr:pic>
      <xdr:nvPicPr>
        <xdr:cNvPr id="2" name="Kuv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76200"/>
          <a:ext cx="2495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="130" zoomScaleNormal="130" zoomScalePageLayoutView="0" workbookViewId="0" topLeftCell="A1">
      <selection activeCell="B7" sqref="B7:E7"/>
    </sheetView>
  </sheetViews>
  <sheetFormatPr defaultColWidth="9.140625" defaultRowHeight="12.75"/>
  <cols>
    <col min="1" max="1" width="4.8515625" style="0" customWidth="1"/>
    <col min="2" max="2" width="20.140625" style="0" customWidth="1"/>
    <col min="3" max="3" width="11.7109375" style="0" customWidth="1"/>
    <col min="4" max="4" width="24.57421875" style="0" customWidth="1"/>
    <col min="5" max="5" width="6.28125" style="0" customWidth="1"/>
    <col min="6" max="6" width="22.421875" style="0" customWidth="1"/>
    <col min="7" max="7" width="2.8515625" style="0" customWidth="1"/>
    <col min="10" max="10" width="24.7109375" style="0" customWidth="1"/>
  </cols>
  <sheetData>
    <row r="1" spans="2:7" ht="12.75">
      <c r="B1" s="1"/>
      <c r="C1" s="1"/>
      <c r="D1" s="1"/>
      <c r="E1" s="62"/>
      <c r="F1" s="62"/>
      <c r="G1" s="1"/>
    </row>
    <row r="2" spans="1:7" ht="12.75">
      <c r="A2" s="1"/>
      <c r="B2" s="1"/>
      <c r="C2" s="1"/>
      <c r="D2" s="1"/>
      <c r="E2" s="62" t="s">
        <v>27</v>
      </c>
      <c r="F2" s="1"/>
      <c r="G2" s="1"/>
    </row>
    <row r="3" spans="1:7" ht="26.25" customHeight="1">
      <c r="A3" s="10"/>
      <c r="B3" s="1"/>
      <c r="C3" s="1"/>
      <c r="D3" s="1"/>
      <c r="E3" s="539" t="s">
        <v>219</v>
      </c>
      <c r="F3" s="540"/>
      <c r="G3" s="1"/>
    </row>
    <row r="4" spans="1:7" ht="12" customHeight="1">
      <c r="A4" s="10"/>
      <c r="B4" s="1"/>
      <c r="C4" s="1"/>
      <c r="D4" s="1"/>
      <c r="E4" s="1"/>
      <c r="F4" s="1"/>
      <c r="G4" s="1"/>
    </row>
    <row r="5" spans="1:7" ht="7.5" customHeight="1">
      <c r="A5" s="1"/>
      <c r="B5" s="1"/>
      <c r="C5" s="1"/>
      <c r="D5" s="1"/>
      <c r="E5" s="1"/>
      <c r="F5" s="1"/>
      <c r="G5" s="1"/>
    </row>
    <row r="6" spans="1:7" ht="12.75">
      <c r="A6" s="46" t="s">
        <v>89</v>
      </c>
      <c r="B6" s="4"/>
      <c r="C6" s="4"/>
      <c r="D6" s="4"/>
      <c r="E6" s="49"/>
      <c r="F6" s="46" t="s">
        <v>234</v>
      </c>
      <c r="G6" s="45"/>
    </row>
    <row r="7" spans="1:7" ht="12.75">
      <c r="A7" s="113"/>
      <c r="B7" s="546"/>
      <c r="C7" s="547"/>
      <c r="D7" s="547"/>
      <c r="E7" s="548"/>
      <c r="F7" s="113" t="s">
        <v>92</v>
      </c>
      <c r="G7" s="91"/>
    </row>
    <row r="8" spans="1:7" ht="0.75" customHeight="1">
      <c r="A8" s="556"/>
      <c r="B8" s="557"/>
      <c r="C8" s="557"/>
      <c r="D8" s="557"/>
      <c r="E8" s="558"/>
      <c r="F8" s="487" t="s">
        <v>92</v>
      </c>
      <c r="G8" s="488"/>
    </row>
    <row r="9" spans="1:7" ht="12.75">
      <c r="A9" s="46" t="s">
        <v>88</v>
      </c>
      <c r="B9" s="121"/>
      <c r="C9" s="4"/>
      <c r="D9" s="50"/>
      <c r="E9" s="49"/>
      <c r="F9" s="46" t="s">
        <v>40</v>
      </c>
      <c r="G9" s="45"/>
    </row>
    <row r="10" spans="1:7" ht="12.75">
      <c r="A10" s="111"/>
      <c r="B10" s="549"/>
      <c r="C10" s="550"/>
      <c r="D10" s="550"/>
      <c r="E10" s="551"/>
      <c r="F10" s="559"/>
      <c r="G10" s="560"/>
    </row>
    <row r="11" spans="1:7" ht="12.75">
      <c r="A11" s="116" t="s">
        <v>87</v>
      </c>
      <c r="B11" s="117"/>
      <c r="C11" s="117"/>
      <c r="D11" s="116" t="s">
        <v>36</v>
      </c>
      <c r="E11" s="118"/>
      <c r="F11" s="46" t="s">
        <v>37</v>
      </c>
      <c r="G11" s="45"/>
    </row>
    <row r="12" spans="1:7" ht="12.75">
      <c r="A12" s="114"/>
      <c r="B12" s="552"/>
      <c r="C12" s="551"/>
      <c r="D12" s="114"/>
      <c r="E12" s="115"/>
      <c r="F12" s="559"/>
      <c r="G12" s="560"/>
    </row>
    <row r="13" spans="1:7" ht="12.75">
      <c r="A13" s="46" t="s">
        <v>86</v>
      </c>
      <c r="B13" s="4"/>
      <c r="C13" s="120"/>
      <c r="D13" s="116" t="s">
        <v>38</v>
      </c>
      <c r="E13" s="119"/>
      <c r="F13" s="46"/>
      <c r="G13" s="45"/>
    </row>
    <row r="14" spans="1:7" ht="12.75">
      <c r="A14" s="114"/>
      <c r="B14" s="552"/>
      <c r="C14" s="551"/>
      <c r="D14" s="114"/>
      <c r="E14" s="115"/>
      <c r="F14" s="559"/>
      <c r="G14" s="560"/>
    </row>
    <row r="15" spans="1:7" ht="12.75">
      <c r="A15" s="46" t="s">
        <v>85</v>
      </c>
      <c r="B15" s="121"/>
      <c r="C15" s="50"/>
      <c r="D15" s="46" t="s">
        <v>232</v>
      </c>
      <c r="E15" s="49"/>
      <c r="F15" s="46" t="s">
        <v>39</v>
      </c>
      <c r="G15" s="45"/>
    </row>
    <row r="16" spans="1:7" ht="19.5" customHeight="1">
      <c r="A16" s="111"/>
      <c r="B16" s="110"/>
      <c r="C16" s="110"/>
      <c r="D16" s="229"/>
      <c r="E16" s="112"/>
      <c r="F16" s="559"/>
      <c r="G16" s="560"/>
    </row>
    <row r="17" spans="1:7" ht="12.75" customHeight="1">
      <c r="A17" s="46" t="s">
        <v>84</v>
      </c>
      <c r="B17" s="121"/>
      <c r="C17" s="50"/>
      <c r="D17" s="46" t="s">
        <v>232</v>
      </c>
      <c r="E17" s="49"/>
      <c r="F17" s="46" t="s">
        <v>39</v>
      </c>
      <c r="G17" s="45"/>
    </row>
    <row r="18" spans="1:7" ht="19.5" customHeight="1">
      <c r="A18" s="111"/>
      <c r="B18" s="110"/>
      <c r="C18" s="110"/>
      <c r="D18" s="229"/>
      <c r="E18" s="112"/>
      <c r="F18" s="559"/>
      <c r="G18" s="560"/>
    </row>
    <row r="19" spans="1:7" ht="19.5" customHeight="1">
      <c r="A19" s="86" t="s">
        <v>83</v>
      </c>
      <c r="B19" s="4"/>
      <c r="C19" s="88"/>
      <c r="D19" s="122" t="s">
        <v>41</v>
      </c>
      <c r="E19" s="1"/>
      <c r="F19" s="106" t="s">
        <v>202</v>
      </c>
      <c r="G19" s="47"/>
    </row>
    <row r="20" spans="1:7" ht="18.75" customHeight="1">
      <c r="A20" s="43"/>
      <c r="B20" s="1"/>
      <c r="C20" s="1"/>
      <c r="D20" s="122" t="s">
        <v>93</v>
      </c>
      <c r="E20" s="1"/>
      <c r="F20" s="106" t="s">
        <v>202</v>
      </c>
      <c r="G20" s="47"/>
    </row>
    <row r="21" spans="1:7" ht="7.5" customHeight="1">
      <c r="A21" s="44"/>
      <c r="B21" s="8"/>
      <c r="C21" s="8"/>
      <c r="D21" s="123"/>
      <c r="E21" s="8"/>
      <c r="F21" s="124"/>
      <c r="G21" s="48"/>
    </row>
    <row r="22" spans="1:7" ht="17.25" customHeight="1">
      <c r="A22" s="251" t="s">
        <v>43</v>
      </c>
      <c r="B22" s="1"/>
      <c r="C22" s="122"/>
      <c r="E22" s="541"/>
      <c r="F22" s="542"/>
      <c r="G22" s="47"/>
    </row>
    <row r="23" spans="1:7" ht="18.75" customHeight="1">
      <c r="A23" s="233" t="s">
        <v>28</v>
      </c>
      <c r="B23" s="1"/>
      <c r="C23" s="1"/>
      <c r="E23" s="543"/>
      <c r="F23" s="544"/>
      <c r="G23" s="47"/>
    </row>
    <row r="24" spans="1:7" ht="19.5" customHeight="1">
      <c r="A24" s="233" t="s">
        <v>220</v>
      </c>
      <c r="B24" s="1"/>
      <c r="C24" s="1"/>
      <c r="E24" s="543"/>
      <c r="F24" s="544"/>
      <c r="G24" s="47"/>
    </row>
    <row r="25" spans="1:7" ht="12.75">
      <c r="A25" s="44"/>
      <c r="B25" s="8"/>
      <c r="C25" s="8"/>
      <c r="D25" s="8"/>
      <c r="E25" s="8"/>
      <c r="F25" s="8"/>
      <c r="G25" s="48"/>
    </row>
    <row r="26" spans="1:7" ht="12.75">
      <c r="A26" s="249" t="s">
        <v>94</v>
      </c>
      <c r="B26" s="4"/>
      <c r="C26" s="50"/>
      <c r="D26" s="89"/>
      <c r="E26" s="50"/>
      <c r="F26" s="4"/>
      <c r="G26" s="45"/>
    </row>
    <row r="27" spans="1:7" ht="13.5" thickBot="1">
      <c r="A27" s="90"/>
      <c r="B27" s="1"/>
      <c r="C27" s="10"/>
      <c r="D27" s="63"/>
      <c r="E27" s="10"/>
      <c r="F27" s="1"/>
      <c r="G27" s="91"/>
    </row>
    <row r="28" spans="1:7" ht="24" customHeight="1">
      <c r="A28" s="92"/>
      <c r="B28" s="485" t="s">
        <v>233</v>
      </c>
      <c r="C28" s="486"/>
      <c r="D28" s="563" t="s">
        <v>226</v>
      </c>
      <c r="E28" s="564"/>
      <c r="F28" s="565"/>
      <c r="G28" s="91"/>
    </row>
    <row r="29" spans="1:8" ht="17.25" customHeight="1" thickBot="1">
      <c r="A29" s="92"/>
      <c r="B29" s="571">
        <f>+'Kustannukset ja rahoitus'!D46</f>
        <v>0</v>
      </c>
      <c r="C29" s="572"/>
      <c r="D29" s="553" t="e">
        <f>+'Kustannukset ja rahoitus'!D54</f>
        <v>#DIV/0!</v>
      </c>
      <c r="E29" s="554"/>
      <c r="F29" s="555"/>
      <c r="G29" s="93"/>
      <c r="H29" s="520"/>
    </row>
    <row r="30" spans="1:10" ht="12.75">
      <c r="A30" s="94"/>
      <c r="B30" s="8"/>
      <c r="C30" s="8"/>
      <c r="D30" s="8"/>
      <c r="E30" s="8"/>
      <c r="F30" s="8"/>
      <c r="G30" s="95"/>
      <c r="H30" s="530"/>
      <c r="J30" s="136"/>
    </row>
    <row r="31" spans="1:7" ht="12.75">
      <c r="A31" s="86" t="s">
        <v>29</v>
      </c>
      <c r="B31" s="96"/>
      <c r="C31" s="50"/>
      <c r="D31" s="89"/>
      <c r="E31" s="4"/>
      <c r="F31" s="4"/>
      <c r="G31" s="45"/>
    </row>
    <row r="32" spans="1:7" ht="12.75">
      <c r="A32" s="97"/>
      <c r="B32" s="98" t="s">
        <v>30</v>
      </c>
      <c r="C32" s="98" t="s">
        <v>25</v>
      </c>
      <c r="D32" s="98" t="s">
        <v>203</v>
      </c>
      <c r="E32" s="10"/>
      <c r="F32" s="98"/>
      <c r="G32" s="47"/>
    </row>
    <row r="33" spans="1:7" ht="12.75">
      <c r="A33" s="97"/>
      <c r="B33" s="537"/>
      <c r="C33" s="538"/>
      <c r="D33" s="567"/>
      <c r="E33" s="568"/>
      <c r="F33" s="569"/>
      <c r="G33" s="93"/>
    </row>
    <row r="34" spans="1:7" ht="12.75">
      <c r="A34" s="43"/>
      <c r="B34" s="537"/>
      <c r="C34" s="538"/>
      <c r="D34" s="567"/>
      <c r="E34" s="568"/>
      <c r="F34" s="569"/>
      <c r="G34" s="93"/>
    </row>
    <row r="35" spans="1:7" ht="12.75">
      <c r="A35" s="43"/>
      <c r="B35" s="537"/>
      <c r="C35" s="538"/>
      <c r="D35" s="567"/>
      <c r="E35" s="568"/>
      <c r="F35" s="569"/>
      <c r="G35" s="93"/>
    </row>
    <row r="36" spans="1:7" ht="12.75">
      <c r="A36" s="43"/>
      <c r="B36" s="537"/>
      <c r="C36" s="538"/>
      <c r="D36" s="567"/>
      <c r="E36" s="568"/>
      <c r="F36" s="569"/>
      <c r="G36" s="93"/>
    </row>
    <row r="37" spans="1:7" ht="6.75" customHeight="1">
      <c r="A37" s="44"/>
      <c r="B37" s="8"/>
      <c r="C37" s="99"/>
      <c r="D37" s="100"/>
      <c r="E37" s="101"/>
      <c r="F37" s="100"/>
      <c r="G37" s="102"/>
    </row>
    <row r="38" spans="1:7" ht="5.25" customHeight="1">
      <c r="A38" s="1"/>
      <c r="B38" s="1"/>
      <c r="C38" s="103"/>
      <c r="D38" s="104"/>
      <c r="E38" s="105"/>
      <c r="F38" s="104"/>
      <c r="G38" s="106"/>
    </row>
    <row r="39" spans="1:9" ht="12.75">
      <c r="A39" s="1"/>
      <c r="B39" s="125"/>
      <c r="C39" s="1"/>
      <c r="D39" s="1"/>
      <c r="E39" s="1"/>
      <c r="F39" s="1"/>
      <c r="G39" s="1"/>
      <c r="I39" s="481"/>
    </row>
    <row r="40" spans="1:7" ht="35.25" customHeight="1">
      <c r="A40" s="1"/>
      <c r="B40" s="570" t="s">
        <v>231</v>
      </c>
      <c r="C40" s="570"/>
      <c r="D40" s="570"/>
      <c r="E40" s="570"/>
      <c r="F40" s="570"/>
      <c r="G40" s="570"/>
    </row>
    <row r="41" spans="1:7" ht="30" customHeight="1">
      <c r="A41" s="1"/>
      <c r="B41" s="107" t="s">
        <v>31</v>
      </c>
      <c r="D41" s="108" t="s">
        <v>32</v>
      </c>
      <c r="E41" s="1"/>
      <c r="F41" s="1"/>
      <c r="G41" s="1"/>
    </row>
    <row r="42" spans="1:7" ht="12.75">
      <c r="A42" s="1"/>
      <c r="B42" s="103"/>
      <c r="C42" s="107"/>
      <c r="D42" s="108"/>
      <c r="E42" s="1"/>
      <c r="F42" s="1"/>
      <c r="G42" s="1"/>
    </row>
    <row r="43" spans="1:7" ht="12.75">
      <c r="A43" s="1"/>
      <c r="B43" s="8"/>
      <c r="C43" s="545" t="s">
        <v>92</v>
      </c>
      <c r="D43" s="545"/>
      <c r="E43" s="545"/>
      <c r="F43" s="545"/>
      <c r="G43" s="1"/>
    </row>
    <row r="44" spans="1:7" ht="12.75">
      <c r="A44" s="1"/>
      <c r="B44" s="1"/>
      <c r="C44" s="1"/>
      <c r="E44" s="1"/>
      <c r="F44" s="1"/>
      <c r="G44" s="1"/>
    </row>
    <row r="45" spans="1:7" ht="12.75">
      <c r="A45" s="103"/>
      <c r="B45" s="87"/>
      <c r="C45" s="103"/>
      <c r="D45" s="10" t="s">
        <v>91</v>
      </c>
      <c r="E45" s="103"/>
      <c r="F45" s="103"/>
      <c r="G45" s="1"/>
    </row>
    <row r="46" spans="1:7" ht="12.75">
      <c r="A46" s="103"/>
      <c r="B46" s="103"/>
      <c r="C46" s="566"/>
      <c r="D46" s="566"/>
      <c r="E46" s="566"/>
      <c r="F46" s="566"/>
      <c r="G46" s="1"/>
    </row>
    <row r="47" spans="1:7" ht="12.75">
      <c r="A47" s="103"/>
      <c r="B47" s="103"/>
      <c r="C47" s="103"/>
      <c r="D47" s="248"/>
      <c r="E47" s="103"/>
      <c r="F47" s="103"/>
      <c r="G47" s="1"/>
    </row>
    <row r="48" spans="1:7" ht="12.75">
      <c r="A48" s="103"/>
      <c r="B48" s="103"/>
      <c r="C48" s="103"/>
      <c r="D48" s="103"/>
      <c r="E48" s="103"/>
      <c r="F48" s="103"/>
      <c r="G48" s="1"/>
    </row>
    <row r="49" spans="1:7" ht="12.75">
      <c r="A49" s="1" t="s">
        <v>33</v>
      </c>
      <c r="B49" s="1"/>
      <c r="C49" s="109" t="s">
        <v>34</v>
      </c>
      <c r="D49" s="1"/>
      <c r="E49" s="502"/>
      <c r="F49" s="1"/>
      <c r="G49" s="1"/>
    </row>
    <row r="50" spans="1:7" ht="12.75">
      <c r="A50" s="10"/>
      <c r="B50" s="1"/>
      <c r="C50" s="109" t="s">
        <v>46</v>
      </c>
      <c r="D50" s="1"/>
      <c r="E50" s="502"/>
      <c r="F50" s="1"/>
      <c r="G50" s="1"/>
    </row>
    <row r="51" spans="1:7" ht="15" customHeight="1">
      <c r="A51" s="1"/>
      <c r="B51" s="1"/>
      <c r="C51" s="109" t="s">
        <v>235</v>
      </c>
      <c r="D51" s="250"/>
      <c r="E51" s="561"/>
      <c r="F51" s="1"/>
      <c r="G51" s="1"/>
    </row>
    <row r="52" spans="1:7" ht="12.75">
      <c r="A52" s="1"/>
      <c r="B52" s="1"/>
      <c r="C52" s="109" t="s">
        <v>236</v>
      </c>
      <c r="D52" s="1"/>
      <c r="E52" s="562"/>
      <c r="F52" s="1"/>
      <c r="G52" s="1"/>
    </row>
    <row r="53" spans="1:7" ht="12.75">
      <c r="A53" s="1"/>
      <c r="B53" s="1"/>
      <c r="C53" s="109" t="s">
        <v>264</v>
      </c>
      <c r="D53" s="1"/>
      <c r="E53" s="503"/>
      <c r="F53" s="521"/>
      <c r="G53" s="1"/>
    </row>
    <row r="54" spans="1:7" ht="12.75">
      <c r="A54" s="1"/>
      <c r="B54" s="1"/>
      <c r="C54" s="109" t="s">
        <v>47</v>
      </c>
      <c r="D54" s="1"/>
      <c r="E54" s="502"/>
      <c r="F54" s="536"/>
      <c r="G54" s="1"/>
    </row>
  </sheetData>
  <sheetProtection/>
  <mergeCells count="25">
    <mergeCell ref="E51:E52"/>
    <mergeCell ref="D28:F28"/>
    <mergeCell ref="C46:F46"/>
    <mergeCell ref="D33:F33"/>
    <mergeCell ref="D34:F34"/>
    <mergeCell ref="D35:F35"/>
    <mergeCell ref="D36:F36"/>
    <mergeCell ref="B40:G40"/>
    <mergeCell ref="B29:C29"/>
    <mergeCell ref="A8:E8"/>
    <mergeCell ref="F10:G10"/>
    <mergeCell ref="F16:G16"/>
    <mergeCell ref="F18:G18"/>
    <mergeCell ref="F12:G12"/>
    <mergeCell ref="F14:G14"/>
    <mergeCell ref="E3:F3"/>
    <mergeCell ref="E22:F22"/>
    <mergeCell ref="E23:F23"/>
    <mergeCell ref="E24:F24"/>
    <mergeCell ref="C43:F43"/>
    <mergeCell ref="B7:E7"/>
    <mergeCell ref="B10:E10"/>
    <mergeCell ref="B12:C12"/>
    <mergeCell ref="B14:C14"/>
    <mergeCell ref="D29:F29"/>
  </mergeCells>
  <printOptions horizontalCentered="1"/>
  <pageMargins left="0.7874015748031497" right="0.3937007874015748" top="0.3937007874015748" bottom="0.3937007874015748" header="0.5118110236220472" footer="0.31496062992125984"/>
  <pageSetup fitToHeight="1" fitToWidth="1" horizontalDpi="600" verticalDpi="600" orientation="portrait" paperSize="9" scale="97" r:id="rId2"/>
  <headerFooter alignWithMargins="0">
    <oddFooter>&amp;C&amp;7Etelä-Savon maakuntaliitto, Mikonkatu 5,  50100 MIKKELI, puh. 015-321 130 fax 015-321 1359, Y-tunnus 0215839-7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4.00390625" style="0" customWidth="1"/>
    <col min="2" max="2" width="35.00390625" style="0" customWidth="1"/>
    <col min="3" max="6" width="12.7109375" style="0" customWidth="1"/>
    <col min="7" max="7" width="12.7109375" style="0" hidden="1" customWidth="1"/>
    <col min="8" max="8" width="14.7109375" style="0" customWidth="1"/>
    <col min="9" max="9" width="5.7109375" style="0" customWidth="1"/>
  </cols>
  <sheetData>
    <row r="1" spans="1:8" ht="12.75">
      <c r="A1" s="484" t="s">
        <v>229</v>
      </c>
      <c r="F1" s="1" t="s">
        <v>0</v>
      </c>
      <c r="H1" s="1"/>
    </row>
    <row r="2" spans="1:8" ht="12.75">
      <c r="A2" s="63" t="s">
        <v>1</v>
      </c>
      <c r="B2" s="1"/>
      <c r="C2" s="1"/>
      <c r="E2" s="24" t="s">
        <v>10</v>
      </c>
      <c r="F2" s="1" t="s">
        <v>35</v>
      </c>
      <c r="H2" s="1"/>
    </row>
    <row r="3" spans="1:8" ht="13.5" thickBot="1">
      <c r="A3" s="247"/>
      <c r="B3" s="65"/>
      <c r="C3" s="66"/>
      <c r="D3" s="64"/>
      <c r="E3" s="65"/>
      <c r="F3" s="500"/>
      <c r="G3" s="2"/>
      <c r="H3" s="1"/>
    </row>
    <row r="4" spans="1:8" ht="12.75">
      <c r="A4" s="3"/>
      <c r="B4" s="4"/>
      <c r="C4" s="37" t="s">
        <v>22</v>
      </c>
      <c r="D4" s="32" t="s">
        <v>228</v>
      </c>
      <c r="E4" s="32"/>
      <c r="F4" s="5"/>
      <c r="G4" s="5"/>
      <c r="H4" s="6"/>
    </row>
    <row r="5" spans="1:13" ht="13.5" thickBot="1">
      <c r="A5" s="7"/>
      <c r="B5" s="20"/>
      <c r="C5" s="51" t="s">
        <v>9</v>
      </c>
      <c r="D5" s="33" t="s">
        <v>18</v>
      </c>
      <c r="E5" s="33" t="s">
        <v>20</v>
      </c>
      <c r="F5" s="33" t="s">
        <v>21</v>
      </c>
      <c r="G5" s="33"/>
      <c r="H5" s="9" t="s">
        <v>19</v>
      </c>
      <c r="L5" s="132"/>
      <c r="M5" s="132"/>
    </row>
    <row r="6" spans="1:13" ht="12.75">
      <c r="A6" s="130" t="s">
        <v>45</v>
      </c>
      <c r="B6" s="67"/>
      <c r="C6" s="82" t="s">
        <v>249</v>
      </c>
      <c r="D6" s="68"/>
      <c r="E6" s="68"/>
      <c r="F6" s="68"/>
      <c r="G6" s="68"/>
      <c r="H6" s="69"/>
      <c r="K6" s="133"/>
      <c r="L6" s="133"/>
      <c r="M6" s="133"/>
    </row>
    <row r="7" spans="1:13" ht="12.75">
      <c r="A7" s="16"/>
      <c r="B7" s="252" t="s">
        <v>95</v>
      </c>
      <c r="C7" s="56">
        <f>C8+C11</f>
        <v>0</v>
      </c>
      <c r="D7" s="474">
        <f>D8+D11</f>
        <v>0</v>
      </c>
      <c r="E7" s="474">
        <f>E8+E11</f>
        <v>0</v>
      </c>
      <c r="F7" s="474">
        <f>F8+F11</f>
        <v>0</v>
      </c>
      <c r="G7" s="474">
        <f>G8+G11</f>
        <v>0</v>
      </c>
      <c r="H7" s="495">
        <f aca="true" t="shared" si="0" ref="H7:H13">SUM(D7:G7)</f>
        <v>0</v>
      </c>
      <c r="K7" s="134"/>
      <c r="L7" s="134"/>
      <c r="M7" s="134"/>
    </row>
    <row r="8" spans="1:13" ht="12.75">
      <c r="A8" s="18"/>
      <c r="B8" s="29" t="s">
        <v>11</v>
      </c>
      <c r="C8" s="53"/>
      <c r="D8" s="35">
        <f>SUM(D9:D10)</f>
        <v>0</v>
      </c>
      <c r="E8" s="35">
        <f>SUM(E9:E10)</f>
        <v>0</v>
      </c>
      <c r="F8" s="35">
        <f>SUM(F9:F10)</f>
        <v>0</v>
      </c>
      <c r="G8" s="35">
        <f>SUM(G9:G10)</f>
        <v>0</v>
      </c>
      <c r="H8" s="495">
        <f t="shared" si="0"/>
        <v>0</v>
      </c>
      <c r="K8" s="135"/>
      <c r="L8" s="135"/>
      <c r="M8" s="135"/>
    </row>
    <row r="9" spans="1:13" ht="12.75">
      <c r="A9" s="17"/>
      <c r="B9" s="29" t="s">
        <v>12</v>
      </c>
      <c r="C9" s="60"/>
      <c r="D9" s="35"/>
      <c r="E9" s="35"/>
      <c r="F9" s="11"/>
      <c r="G9" s="11"/>
      <c r="H9" s="495">
        <f t="shared" si="0"/>
        <v>0</v>
      </c>
      <c r="K9" s="135"/>
      <c r="L9" s="135"/>
      <c r="M9" s="135"/>
    </row>
    <row r="10" spans="1:13" ht="12.75">
      <c r="A10" s="17"/>
      <c r="B10" s="29" t="s">
        <v>2</v>
      </c>
      <c r="C10" s="60"/>
      <c r="D10" s="35"/>
      <c r="E10" s="35"/>
      <c r="F10" s="11"/>
      <c r="G10" s="11"/>
      <c r="H10" s="495">
        <f t="shared" si="0"/>
        <v>0</v>
      </c>
      <c r="K10" s="135"/>
      <c r="L10" s="135"/>
      <c r="M10" s="135"/>
    </row>
    <row r="11" spans="1:13" ht="12.75">
      <c r="A11" s="16"/>
      <c r="B11" s="29"/>
      <c r="C11" s="53"/>
      <c r="D11" s="35"/>
      <c r="E11" s="35"/>
      <c r="F11" s="35"/>
      <c r="G11" s="35"/>
      <c r="H11" s="495"/>
      <c r="K11" s="135"/>
      <c r="L11" s="135"/>
      <c r="M11" s="135"/>
    </row>
    <row r="12" spans="1:13" ht="12.75" hidden="1">
      <c r="A12" s="16"/>
      <c r="B12" s="29"/>
      <c r="C12" s="60"/>
      <c r="D12" s="35"/>
      <c r="E12" s="35"/>
      <c r="F12" s="11"/>
      <c r="G12" s="11"/>
      <c r="H12" s="495">
        <f t="shared" si="0"/>
        <v>0</v>
      </c>
      <c r="K12" s="135"/>
      <c r="L12" s="135"/>
      <c r="M12" s="135"/>
    </row>
    <row r="13" spans="1:13" ht="12.75" hidden="1">
      <c r="A13" s="16"/>
      <c r="B13" s="29"/>
      <c r="C13" s="60"/>
      <c r="D13" s="35"/>
      <c r="E13" s="35"/>
      <c r="F13" s="11"/>
      <c r="G13" s="11"/>
      <c r="H13" s="495">
        <f t="shared" si="0"/>
        <v>0</v>
      </c>
      <c r="K13" s="135"/>
      <c r="L13" s="135"/>
      <c r="M13" s="135"/>
    </row>
    <row r="14" spans="1:13" ht="12.75" hidden="1">
      <c r="A14" s="16"/>
      <c r="B14" s="29"/>
      <c r="C14" s="60"/>
      <c r="D14" s="253"/>
      <c r="E14" s="35"/>
      <c r="F14" s="11"/>
      <c r="G14" s="11"/>
      <c r="H14" s="497"/>
      <c r="K14" s="135"/>
      <c r="L14" s="135"/>
      <c r="M14" s="135"/>
    </row>
    <row r="15" spans="1:13" ht="12.75">
      <c r="A15" s="16"/>
      <c r="B15" s="252" t="s">
        <v>237</v>
      </c>
      <c r="C15" s="56">
        <f aca="true" t="shared" si="1" ref="C15:H15">SUM(C16:C20)</f>
        <v>0</v>
      </c>
      <c r="D15" s="496">
        <f t="shared" si="1"/>
        <v>0</v>
      </c>
      <c r="E15" s="495">
        <f t="shared" si="1"/>
        <v>0</v>
      </c>
      <c r="F15" s="495">
        <f t="shared" si="1"/>
        <v>0</v>
      </c>
      <c r="G15" s="495">
        <f t="shared" si="1"/>
        <v>0</v>
      </c>
      <c r="H15" s="495">
        <f t="shared" si="1"/>
        <v>0</v>
      </c>
      <c r="K15" s="135"/>
      <c r="L15" s="135"/>
      <c r="M15" s="135"/>
    </row>
    <row r="16" spans="1:13" ht="12.75">
      <c r="A16" s="17"/>
      <c r="B16" s="491" t="s">
        <v>13</v>
      </c>
      <c r="C16" s="60"/>
      <c r="D16" s="35"/>
      <c r="E16" s="35"/>
      <c r="F16" s="35"/>
      <c r="G16" s="35"/>
      <c r="H16" s="495">
        <f>SUM(D16:G16)</f>
        <v>0</v>
      </c>
      <c r="K16" s="135"/>
      <c r="L16" s="134"/>
      <c r="M16" s="134"/>
    </row>
    <row r="17" spans="1:13" ht="12.75">
      <c r="A17" s="17"/>
      <c r="B17" s="491" t="s">
        <v>97</v>
      </c>
      <c r="C17" s="60"/>
      <c r="D17" s="35"/>
      <c r="E17" s="35"/>
      <c r="F17" s="11"/>
      <c r="G17" s="11"/>
      <c r="H17" s="495">
        <f>SUM(D17:G17)</f>
        <v>0</v>
      </c>
      <c r="K17" s="135"/>
      <c r="L17" s="135"/>
      <c r="M17" s="135"/>
    </row>
    <row r="18" spans="1:13" ht="12.75">
      <c r="A18" s="17"/>
      <c r="B18" s="491" t="s">
        <v>42</v>
      </c>
      <c r="C18" s="60"/>
      <c r="D18" s="35"/>
      <c r="E18" s="35"/>
      <c r="F18" s="11"/>
      <c r="G18" s="11"/>
      <c r="H18" s="495">
        <f>SUM(D18:G18)</f>
        <v>0</v>
      </c>
      <c r="L18" s="135"/>
      <c r="M18" s="135"/>
    </row>
    <row r="19" spans="1:13" ht="12.75">
      <c r="A19" s="17"/>
      <c r="B19" s="254"/>
      <c r="C19" s="60"/>
      <c r="D19" s="35"/>
      <c r="E19" s="35"/>
      <c r="F19" s="11"/>
      <c r="G19" s="11"/>
      <c r="H19" s="495"/>
      <c r="K19" s="135"/>
      <c r="L19" s="135"/>
      <c r="M19" s="135"/>
    </row>
    <row r="20" spans="1:13" ht="24">
      <c r="A20" s="256"/>
      <c r="B20" s="255" t="s">
        <v>239</v>
      </c>
      <c r="C20" s="55">
        <f aca="true" t="shared" si="2" ref="C20:H20">SUM(C21)</f>
        <v>0</v>
      </c>
      <c r="D20" s="496">
        <f t="shared" si="2"/>
        <v>0</v>
      </c>
      <c r="E20" s="495">
        <f t="shared" si="2"/>
        <v>0</v>
      </c>
      <c r="F20" s="495">
        <f t="shared" si="2"/>
        <v>0</v>
      </c>
      <c r="G20" s="495">
        <f t="shared" si="2"/>
        <v>0</v>
      </c>
      <c r="H20" s="495">
        <f t="shared" si="2"/>
        <v>0</v>
      </c>
      <c r="K20" s="135"/>
      <c r="L20" s="135"/>
      <c r="M20" s="135"/>
    </row>
    <row r="21" spans="1:13" ht="12.75">
      <c r="A21" s="17"/>
      <c r="B21" s="492" t="s">
        <v>174</v>
      </c>
      <c r="C21" s="53"/>
      <c r="D21" s="35"/>
      <c r="E21" s="35"/>
      <c r="F21" s="35"/>
      <c r="G21" s="35"/>
      <c r="H21" s="495">
        <f>SUM(D21:G21)</f>
        <v>0</v>
      </c>
      <c r="K21" s="135"/>
      <c r="L21" s="135"/>
      <c r="M21" s="135"/>
    </row>
    <row r="22" spans="1:13" ht="12.75">
      <c r="A22" s="17"/>
      <c r="B22" s="29" t="s">
        <v>247</v>
      </c>
      <c r="C22" s="60"/>
      <c r="D22" s="35"/>
      <c r="E22" s="35"/>
      <c r="F22" s="35"/>
      <c r="G22" s="35"/>
      <c r="H22" s="495">
        <f>SUM(D22:G22)</f>
        <v>0</v>
      </c>
      <c r="K22" s="135"/>
      <c r="L22" s="135"/>
      <c r="M22" s="135"/>
    </row>
    <row r="23" spans="1:13" ht="12.75">
      <c r="A23" s="17"/>
      <c r="B23" s="251"/>
      <c r="C23" s="60"/>
      <c r="D23" s="35"/>
      <c r="E23" s="35"/>
      <c r="F23" s="35"/>
      <c r="G23" s="35"/>
      <c r="H23" s="495"/>
      <c r="K23" s="135"/>
      <c r="L23" s="135"/>
      <c r="M23" s="135"/>
    </row>
    <row r="24" spans="1:13" ht="24">
      <c r="A24" s="17"/>
      <c r="B24" s="499" t="s">
        <v>248</v>
      </c>
      <c r="C24" s="55">
        <v>0</v>
      </c>
      <c r="D24" s="474">
        <f>SUM(D25)</f>
        <v>0</v>
      </c>
      <c r="E24" s="474">
        <f>SUM(E25)</f>
        <v>0</v>
      </c>
      <c r="F24" s="474">
        <f>SUM(F25)</f>
        <v>0</v>
      </c>
      <c r="G24" s="474">
        <f>SUM(G25)</f>
        <v>0</v>
      </c>
      <c r="H24" s="474">
        <f>SUM(H25)</f>
        <v>0</v>
      </c>
      <c r="K24" s="135"/>
      <c r="L24" s="135"/>
      <c r="M24" s="135"/>
    </row>
    <row r="25" spans="1:13" ht="12.75">
      <c r="A25" s="17"/>
      <c r="B25" s="251"/>
      <c r="C25" s="60"/>
      <c r="D25" s="35"/>
      <c r="E25" s="35"/>
      <c r="F25" s="35"/>
      <c r="G25" s="35"/>
      <c r="H25" s="495"/>
      <c r="K25" s="135"/>
      <c r="L25" s="135"/>
      <c r="M25" s="135"/>
    </row>
    <row r="26" spans="1:13" ht="12.75">
      <c r="A26" s="16"/>
      <c r="B26" s="252" t="s">
        <v>238</v>
      </c>
      <c r="C26" s="56">
        <f>SUM(C27:C27)</f>
        <v>0</v>
      </c>
      <c r="D26" s="474">
        <f>SUM(D27:D27)</f>
        <v>0</v>
      </c>
      <c r="E26" s="474">
        <f>SUM(E27:E27)</f>
        <v>0</v>
      </c>
      <c r="F26" s="474">
        <f>SUM(F27:F27)</f>
        <v>0</v>
      </c>
      <c r="G26" s="474">
        <f>SUM(G27:G27)</f>
        <v>0</v>
      </c>
      <c r="H26" s="495">
        <f>SUM(D26:G26)</f>
        <v>0</v>
      </c>
      <c r="K26" s="135"/>
      <c r="L26" s="135"/>
      <c r="M26" s="135"/>
    </row>
    <row r="27" spans="1:13" ht="12.75">
      <c r="A27" s="17"/>
      <c r="B27" s="489" t="s">
        <v>250</v>
      </c>
      <c r="C27" s="60"/>
      <c r="D27" s="35"/>
      <c r="E27" s="35"/>
      <c r="F27" s="11"/>
      <c r="G27" s="11"/>
      <c r="H27" s="495">
        <f>SUM(D27:G27)</f>
        <v>0</v>
      </c>
      <c r="K27" s="134"/>
      <c r="L27" s="134"/>
      <c r="M27" s="134"/>
    </row>
    <row r="28" spans="1:13" ht="12.75">
      <c r="A28" s="17"/>
      <c r="B28" s="30"/>
      <c r="C28" s="60"/>
      <c r="D28" s="35"/>
      <c r="E28" s="35"/>
      <c r="F28" s="35"/>
      <c r="G28" s="35"/>
      <c r="H28" s="474"/>
      <c r="K28" s="134"/>
      <c r="L28" s="134"/>
      <c r="M28" s="134"/>
    </row>
    <row r="29" spans="1:13" ht="12.75">
      <c r="A29" s="16"/>
      <c r="B29" s="252" t="s">
        <v>96</v>
      </c>
      <c r="C29" s="56">
        <f aca="true" t="shared" si="3" ref="C29:H29">SUM(C30:C30)</f>
        <v>0</v>
      </c>
      <c r="D29" s="474">
        <f t="shared" si="3"/>
        <v>0</v>
      </c>
      <c r="E29" s="474">
        <f t="shared" si="3"/>
        <v>0</v>
      </c>
      <c r="F29" s="474">
        <f t="shared" si="3"/>
        <v>0</v>
      </c>
      <c r="G29" s="474">
        <f t="shared" si="3"/>
        <v>0</v>
      </c>
      <c r="H29" s="474">
        <f t="shared" si="3"/>
        <v>0</v>
      </c>
      <c r="K29" s="134"/>
      <c r="L29" s="134"/>
      <c r="M29" s="134"/>
    </row>
    <row r="30" spans="1:13" ht="12.75">
      <c r="A30" s="16"/>
      <c r="B30" s="29"/>
      <c r="C30" s="60"/>
      <c r="D30" s="35"/>
      <c r="E30" s="35"/>
      <c r="F30" s="11"/>
      <c r="G30" s="11"/>
      <c r="H30" s="495">
        <f>SUM(D30:G30)</f>
        <v>0</v>
      </c>
      <c r="K30" s="135"/>
      <c r="L30" s="135"/>
      <c r="M30" s="135"/>
    </row>
    <row r="31" spans="1:13" ht="12.75">
      <c r="A31" s="16"/>
      <c r="B31" s="251"/>
      <c r="C31" s="260"/>
      <c r="D31" s="36"/>
      <c r="E31" s="36"/>
      <c r="F31" s="27"/>
      <c r="G31" s="27"/>
      <c r="H31" s="495"/>
      <c r="K31" s="135"/>
      <c r="L31" s="135"/>
      <c r="M31" s="135"/>
    </row>
    <row r="32" spans="1:13" ht="12.75">
      <c r="A32" s="16"/>
      <c r="B32" s="249" t="s">
        <v>240</v>
      </c>
      <c r="C32" s="494">
        <f>C7*24%</f>
        <v>0</v>
      </c>
      <c r="D32" s="36">
        <f>D7*24%</f>
        <v>0</v>
      </c>
      <c r="E32" s="36">
        <f>E7*24%</f>
        <v>0</v>
      </c>
      <c r="F32" s="11">
        <f>F7*24%</f>
        <v>0</v>
      </c>
      <c r="G32" s="27">
        <f>G7*24%</f>
        <v>0</v>
      </c>
      <c r="H32" s="495">
        <f>SUM(D32:G32)</f>
        <v>0</v>
      </c>
      <c r="J32" s="520"/>
      <c r="K32" s="135"/>
      <c r="L32" s="135"/>
      <c r="M32" s="135"/>
    </row>
    <row r="33" spans="1:13" ht="14.25" customHeight="1">
      <c r="A33" s="17"/>
      <c r="B33" s="490" t="s">
        <v>241</v>
      </c>
      <c r="C33" s="54"/>
      <c r="D33" s="475"/>
      <c r="E33" s="476"/>
      <c r="F33" s="533"/>
      <c r="G33" s="533"/>
      <c r="H33" s="498"/>
      <c r="K33" s="135"/>
      <c r="L33" s="135"/>
      <c r="M33" s="135"/>
    </row>
    <row r="34" spans="1:13" ht="12.75">
      <c r="A34" s="25"/>
      <c r="B34" s="234" t="s">
        <v>16</v>
      </c>
      <c r="C34" s="235">
        <f>C7+C15+C20+C24+C26+C29+C32</f>
        <v>0</v>
      </c>
      <c r="D34" s="534">
        <f>D7+D15+D20+D26+D29+D32</f>
        <v>0</v>
      </c>
      <c r="E34" s="535">
        <f>E7+E15+E20+E26+E29+E32</f>
        <v>0</v>
      </c>
      <c r="F34" s="535">
        <f>F7+F15+F20+F26+F29+F32</f>
        <v>0</v>
      </c>
      <c r="G34" s="535">
        <f>G7+G15+G20+G26+G29+G32</f>
        <v>0</v>
      </c>
      <c r="H34" s="535">
        <f>H7+H15+H20+H26+H29+H32</f>
        <v>0</v>
      </c>
      <c r="J34" s="14">
        <f>SUM(D34:G34)</f>
        <v>0</v>
      </c>
      <c r="K34" s="134"/>
      <c r="L34" s="134"/>
      <c r="M34" s="134"/>
    </row>
    <row r="35" spans="1:8" ht="12.75">
      <c r="A35" s="16"/>
      <c r="B35" s="42" t="s">
        <v>14</v>
      </c>
      <c r="C35" s="61"/>
      <c r="D35" s="58"/>
      <c r="E35" s="58"/>
      <c r="F35" s="39"/>
      <c r="G35" s="39"/>
      <c r="H35" s="39"/>
    </row>
    <row r="36" spans="1:8" ht="12.75">
      <c r="A36" s="16"/>
      <c r="B36" s="128"/>
      <c r="C36" s="59"/>
      <c r="D36" s="34"/>
      <c r="E36" s="34"/>
      <c r="F36" s="23"/>
      <c r="G36" s="23"/>
      <c r="H36" s="23">
        <f>SUM(D36:G36)</f>
        <v>0</v>
      </c>
    </row>
    <row r="37" spans="1:8" ht="12.75">
      <c r="A37" s="16"/>
      <c r="B37" s="128"/>
      <c r="C37" s="59"/>
      <c r="D37" s="34"/>
      <c r="E37" s="34"/>
      <c r="F37" s="23"/>
      <c r="G37" s="23"/>
      <c r="H37" s="23">
        <f>SUM(D37:G37)</f>
        <v>0</v>
      </c>
    </row>
    <row r="38" spans="1:8" ht="12.75">
      <c r="A38" s="17"/>
      <c r="B38" s="86" t="s">
        <v>24</v>
      </c>
      <c r="C38" s="126">
        <f>SUM(C36:C37)</f>
        <v>0</v>
      </c>
      <c r="D38" s="127">
        <f>SUM(D36:D37)</f>
        <v>0</v>
      </c>
      <c r="E38" s="127">
        <f>SUM(E36:E37)</f>
        <v>0</v>
      </c>
      <c r="F38" s="127">
        <f>SUM(F36:F37)</f>
        <v>0</v>
      </c>
      <c r="G38" s="127">
        <f>SUM(G36:G37)</f>
        <v>0</v>
      </c>
      <c r="H38" s="23">
        <f>SUM(D38:G38)</f>
        <v>0</v>
      </c>
    </row>
    <row r="39" spans="1:8" ht="13.5" thickBot="1">
      <c r="A39" s="26"/>
      <c r="B39" s="237" t="s">
        <v>15</v>
      </c>
      <c r="C39" s="238">
        <f aca="true" t="shared" si="4" ref="C39:H39">C34-C38</f>
        <v>0</v>
      </c>
      <c r="D39" s="239">
        <f t="shared" si="4"/>
        <v>0</v>
      </c>
      <c r="E39" s="239">
        <f t="shared" si="4"/>
        <v>0</v>
      </c>
      <c r="F39" s="239">
        <f t="shared" si="4"/>
        <v>0</v>
      </c>
      <c r="G39" s="239">
        <f t="shared" si="4"/>
        <v>0</v>
      </c>
      <c r="H39" s="239">
        <f t="shared" si="4"/>
        <v>0</v>
      </c>
    </row>
    <row r="40" spans="1:8" ht="13.5" thickBot="1">
      <c r="A40" s="130" t="s">
        <v>44</v>
      </c>
      <c r="B40" s="70"/>
      <c r="C40" s="71"/>
      <c r="D40" s="72"/>
      <c r="E40" s="72"/>
      <c r="F40" s="73"/>
      <c r="G40" s="73"/>
      <c r="H40" s="74"/>
    </row>
    <row r="41" spans="1:8" ht="12.75">
      <c r="A41" s="16"/>
      <c r="B41" s="29" t="s">
        <v>3</v>
      </c>
      <c r="C41" s="52"/>
      <c r="D41" s="35"/>
      <c r="E41" s="35"/>
      <c r="F41" s="11"/>
      <c r="G41" s="11"/>
      <c r="H41" s="23">
        <f>SUM(D41:G41)</f>
        <v>0</v>
      </c>
    </row>
    <row r="42" spans="1:8" ht="12.75">
      <c r="A42" s="17"/>
      <c r="B42" s="29" t="s">
        <v>4</v>
      </c>
      <c r="C42" s="53"/>
      <c r="D42" s="35"/>
      <c r="E42" s="35"/>
      <c r="F42" s="11"/>
      <c r="G42" s="11"/>
      <c r="H42" s="23">
        <f>SUM(D42:G42)</f>
        <v>0</v>
      </c>
    </row>
    <row r="43" spans="1:8" ht="12.75">
      <c r="A43" s="16"/>
      <c r="B43" s="29" t="s">
        <v>5</v>
      </c>
      <c r="C43" s="53"/>
      <c r="D43" s="35"/>
      <c r="E43" s="35"/>
      <c r="F43" s="35"/>
      <c r="G43" s="35"/>
      <c r="H43" s="23">
        <f>SUM(D43:G43)</f>
        <v>0</v>
      </c>
    </row>
    <row r="44" spans="1:8" ht="12.75">
      <c r="A44" s="17"/>
      <c r="B44" s="31"/>
      <c r="C44" s="54"/>
      <c r="D44" s="36"/>
      <c r="E44" s="36"/>
      <c r="F44" s="27"/>
      <c r="G44" s="27"/>
      <c r="H44" s="27"/>
    </row>
    <row r="45" spans="1:8" ht="13.5" thickBot="1">
      <c r="A45" s="41"/>
      <c r="B45" s="237" t="s">
        <v>6</v>
      </c>
      <c r="C45" s="240">
        <f>SUM(C41:C44)</f>
        <v>0</v>
      </c>
      <c r="D45" s="236">
        <f>SUM(D41:D43)</f>
        <v>0</v>
      </c>
      <c r="E45" s="236">
        <f>SUM(E41:E43)</f>
        <v>0</v>
      </c>
      <c r="F45" s="236">
        <f>SUM(F41:F43)</f>
        <v>0</v>
      </c>
      <c r="G45" s="236">
        <f>SUM(G41:G43)</f>
        <v>0</v>
      </c>
      <c r="H45" s="236">
        <f>SUM(H41:H43)</f>
        <v>0</v>
      </c>
    </row>
    <row r="46" spans="1:10" ht="14.25" thickBot="1" thickTop="1">
      <c r="A46" s="30"/>
      <c r="B46" s="241" t="s">
        <v>26</v>
      </c>
      <c r="C46" s="242">
        <f aca="true" t="shared" si="5" ref="C46:H46">C39-C45</f>
        <v>0</v>
      </c>
      <c r="D46" s="236">
        <f t="shared" si="5"/>
        <v>0</v>
      </c>
      <c r="E46" s="236">
        <f t="shared" si="5"/>
        <v>0</v>
      </c>
      <c r="F46" s="243">
        <f t="shared" si="5"/>
        <v>0</v>
      </c>
      <c r="G46" s="243">
        <f t="shared" si="5"/>
        <v>0</v>
      </c>
      <c r="H46" s="243">
        <f t="shared" si="5"/>
        <v>0</v>
      </c>
      <c r="J46" s="530"/>
    </row>
    <row r="47" spans="1:8" ht="13.5" thickTop="1">
      <c r="A47" s="75"/>
      <c r="B47" s="64"/>
      <c r="C47" s="76" t="s">
        <v>274</v>
      </c>
      <c r="D47" s="77" t="s">
        <v>227</v>
      </c>
      <c r="E47" s="77"/>
      <c r="F47" s="73"/>
      <c r="G47" s="78"/>
      <c r="H47" s="79"/>
    </row>
    <row r="48" spans="1:20" ht="12.75">
      <c r="A48" s="131" t="s">
        <v>7</v>
      </c>
      <c r="B48" s="70"/>
      <c r="C48" s="80" t="s">
        <v>275</v>
      </c>
      <c r="D48" s="33" t="s">
        <v>18</v>
      </c>
      <c r="E48" s="33" t="s">
        <v>20</v>
      </c>
      <c r="F48" s="33" t="s">
        <v>21</v>
      </c>
      <c r="G48" s="33"/>
      <c r="H48" s="9" t="s">
        <v>19</v>
      </c>
      <c r="J48" s="257"/>
      <c r="K48" s="524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1:20" ht="12.75">
      <c r="A49" s="21"/>
      <c r="B49" s="38" t="s">
        <v>255</v>
      </c>
      <c r="C49" s="55">
        <f>SUM(C50:C52)</f>
        <v>0</v>
      </c>
      <c r="D49" s="34" t="e">
        <f>SUM(D50:D52)</f>
        <v>#DIV/0!</v>
      </c>
      <c r="E49" s="34" t="e">
        <f>SUM(E50:E52)</f>
        <v>#DIV/0!</v>
      </c>
      <c r="F49" s="34" t="e">
        <f>SUM(F50:F52)</f>
        <v>#DIV/0!</v>
      </c>
      <c r="G49" s="34">
        <f>SUM(G50:G52)</f>
        <v>0</v>
      </c>
      <c r="H49" s="23" t="e">
        <f aca="true" t="shared" si="6" ref="H49:H56">SUM(D49:G49)</f>
        <v>#DIV/0!</v>
      </c>
      <c r="J49" s="532"/>
      <c r="K49" s="524"/>
      <c r="L49" s="258"/>
      <c r="M49" s="258"/>
      <c r="N49" s="258"/>
      <c r="O49" s="258"/>
      <c r="P49" s="258"/>
      <c r="Q49" s="258"/>
      <c r="R49" s="258"/>
      <c r="S49" s="258"/>
      <c r="T49" s="258"/>
    </row>
    <row r="50" spans="1:20" ht="12.75">
      <c r="A50" s="18"/>
      <c r="B50" s="489" t="s">
        <v>276</v>
      </c>
      <c r="C50" s="60"/>
      <c r="D50" s="35" t="e">
        <f>+C50/C46*D46</f>
        <v>#DIV/0!</v>
      </c>
      <c r="E50" s="35" t="e">
        <f>+C50/C46*E46</f>
        <v>#DIV/0!</v>
      </c>
      <c r="F50" s="35" t="e">
        <f>+C50/C46*F46</f>
        <v>#DIV/0!</v>
      </c>
      <c r="G50" s="35"/>
      <c r="H50" s="23" t="e">
        <f t="shared" si="6"/>
        <v>#DIV/0!</v>
      </c>
      <c r="J50" s="259"/>
      <c r="K50" s="259"/>
      <c r="L50" s="258"/>
      <c r="M50" s="258"/>
      <c r="N50" s="258"/>
      <c r="O50" s="258"/>
      <c r="P50" s="258"/>
      <c r="Q50" s="258"/>
      <c r="R50" s="258"/>
      <c r="S50" s="258"/>
      <c r="T50" s="258"/>
    </row>
    <row r="51" spans="1:20" ht="12.75">
      <c r="A51" s="18"/>
      <c r="B51" s="501"/>
      <c r="C51" s="60"/>
      <c r="D51" s="35"/>
      <c r="E51" s="35"/>
      <c r="F51" s="35"/>
      <c r="G51" s="35"/>
      <c r="H51" s="23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</row>
    <row r="52" spans="1:11" ht="12.75">
      <c r="A52" s="18"/>
      <c r="B52" s="128" t="s">
        <v>92</v>
      </c>
      <c r="C52" s="60"/>
      <c r="D52" s="35"/>
      <c r="E52" s="35"/>
      <c r="F52" s="35"/>
      <c r="G52" s="35"/>
      <c r="H52" s="23"/>
      <c r="K52" s="14"/>
    </row>
    <row r="53" spans="1:8" ht="12.75">
      <c r="A53" s="22"/>
      <c r="B53" s="28" t="s">
        <v>17</v>
      </c>
      <c r="C53" s="55">
        <f>+C54+C55+C56</f>
        <v>0</v>
      </c>
      <c r="D53" s="34" t="e">
        <f>SUM(D54:D56)</f>
        <v>#DIV/0!</v>
      </c>
      <c r="E53" s="34" t="e">
        <f>SUM(E54:E56)</f>
        <v>#DIV/0!</v>
      </c>
      <c r="F53" s="34" t="e">
        <f>SUM(F54:F56)</f>
        <v>#DIV/0!</v>
      </c>
      <c r="G53" s="34">
        <f>SUM(G54)</f>
        <v>0</v>
      </c>
      <c r="H53" s="23" t="e">
        <f>SUM(D53:G53)</f>
        <v>#DIV/0!</v>
      </c>
    </row>
    <row r="54" spans="1:10" ht="24.75" customHeight="1">
      <c r="A54" s="18"/>
      <c r="B54" s="493" t="s">
        <v>265</v>
      </c>
      <c r="C54" s="53"/>
      <c r="D54" s="35" t="e">
        <f>+C54/C46*D46</f>
        <v>#DIV/0!</v>
      </c>
      <c r="E54" s="35" t="e">
        <f>+C54/C46*E46</f>
        <v>#DIV/0!</v>
      </c>
      <c r="F54" s="35" t="e">
        <f>+C54/C46*F46</f>
        <v>#DIV/0!</v>
      </c>
      <c r="G54" s="35"/>
      <c r="H54" s="23" t="e">
        <f>SUM(D54:G54)</f>
        <v>#DIV/0!</v>
      </c>
      <c r="I54" s="83"/>
      <c r="J54" s="531"/>
    </row>
    <row r="55" spans="1:10" ht="12.75">
      <c r="A55" s="18"/>
      <c r="B55" s="29" t="s">
        <v>242</v>
      </c>
      <c r="C55" s="53"/>
      <c r="D55" s="35"/>
      <c r="E55" s="35"/>
      <c r="F55" s="35"/>
      <c r="G55" s="35"/>
      <c r="H55" s="23">
        <f t="shared" si="6"/>
        <v>0</v>
      </c>
      <c r="I55" s="84"/>
      <c r="J55" s="15"/>
    </row>
    <row r="56" spans="1:10" ht="12.75">
      <c r="A56" s="18"/>
      <c r="B56" s="29" t="s">
        <v>243</v>
      </c>
      <c r="C56" s="53"/>
      <c r="D56" s="35"/>
      <c r="E56" s="35"/>
      <c r="F56" s="35"/>
      <c r="G56" s="35"/>
      <c r="H56" s="23">
        <f t="shared" si="6"/>
        <v>0</v>
      </c>
      <c r="I56" s="84"/>
      <c r="J56" s="15"/>
    </row>
    <row r="57" spans="1:10" ht="12.75">
      <c r="A57" s="17"/>
      <c r="B57" s="30"/>
      <c r="C57" s="53"/>
      <c r="D57" s="35"/>
      <c r="E57" s="35"/>
      <c r="F57" s="35"/>
      <c r="G57" s="35"/>
      <c r="H57" s="23"/>
      <c r="I57" s="84"/>
      <c r="J57" s="15"/>
    </row>
    <row r="58" spans="1:9" ht="12.75">
      <c r="A58" s="40"/>
      <c r="B58" s="38" t="s">
        <v>244</v>
      </c>
      <c r="C58" s="56">
        <f>SUM(C59:C60)</f>
        <v>0</v>
      </c>
      <c r="D58" s="34">
        <f>SUM(D59:D60)</f>
        <v>0</v>
      </c>
      <c r="E58" s="34">
        <f>SUM(E59:E60)</f>
        <v>0</v>
      </c>
      <c r="F58" s="34">
        <f>SUM(F59:F60)</f>
        <v>0</v>
      </c>
      <c r="G58" s="34">
        <f>SUM(G59:G60)</f>
        <v>0</v>
      </c>
      <c r="H58" s="23">
        <f>SUM(D58:G58)</f>
        <v>0</v>
      </c>
      <c r="I58" s="84"/>
    </row>
    <row r="59" spans="1:9" ht="12.75">
      <c r="A59" s="18"/>
      <c r="B59" s="30"/>
      <c r="C59" s="53"/>
      <c r="D59" s="35"/>
      <c r="E59" s="35"/>
      <c r="F59" s="35"/>
      <c r="G59" s="35"/>
      <c r="H59" s="23"/>
      <c r="I59" s="84"/>
    </row>
    <row r="60" spans="1:9" ht="12.75">
      <c r="A60" s="16"/>
      <c r="B60" s="30"/>
      <c r="C60" s="60"/>
      <c r="D60" s="35"/>
      <c r="E60" s="35"/>
      <c r="F60" s="35"/>
      <c r="G60" s="35"/>
      <c r="H60" s="23"/>
      <c r="I60" s="83"/>
    </row>
    <row r="61" spans="1:8" ht="12.75">
      <c r="A61" s="16"/>
      <c r="B61" s="128"/>
      <c r="C61" s="53"/>
      <c r="D61" s="35"/>
      <c r="E61" s="35"/>
      <c r="F61" s="11"/>
      <c r="G61" s="11"/>
      <c r="H61" s="23"/>
    </row>
    <row r="62" spans="1:10" ht="12.75">
      <c r="A62" s="40"/>
      <c r="B62" s="38" t="s">
        <v>277</v>
      </c>
      <c r="C62" s="56">
        <f>SUM(C63)</f>
        <v>0</v>
      </c>
      <c r="D62" s="34">
        <f>SUM(D63)</f>
        <v>0</v>
      </c>
      <c r="E62" s="34">
        <f>SUM(E63)</f>
        <v>0</v>
      </c>
      <c r="F62" s="34">
        <f>SUM(F63)</f>
        <v>0</v>
      </c>
      <c r="G62" s="34">
        <f>SUM(G63)</f>
        <v>0</v>
      </c>
      <c r="H62" s="23">
        <f>SUM(D62:G62)</f>
        <v>0</v>
      </c>
      <c r="J62" s="520"/>
    </row>
    <row r="63" spans="1:10" ht="12.75">
      <c r="A63" s="40"/>
      <c r="B63" s="28"/>
      <c r="C63" s="60"/>
      <c r="D63" s="35"/>
      <c r="E63" s="35"/>
      <c r="F63" s="35"/>
      <c r="G63" s="35"/>
      <c r="H63" s="23"/>
      <c r="J63" s="530"/>
    </row>
    <row r="64" spans="1:8" ht="12.75">
      <c r="A64" s="16"/>
      <c r="B64" s="30"/>
      <c r="C64" s="53"/>
      <c r="D64" s="35"/>
      <c r="E64" s="35"/>
      <c r="F64" s="35"/>
      <c r="G64" s="35"/>
      <c r="H64" s="23"/>
    </row>
    <row r="65" spans="1:8" ht="12.75">
      <c r="A65" s="17"/>
      <c r="B65" s="30"/>
      <c r="C65" s="53"/>
      <c r="D65" s="35"/>
      <c r="E65" s="35"/>
      <c r="F65" s="11"/>
      <c r="G65" s="11"/>
      <c r="H65" s="23"/>
    </row>
    <row r="66" spans="1:10" ht="13.5" thickBot="1">
      <c r="A66" s="19"/>
      <c r="B66" s="30" t="s">
        <v>8</v>
      </c>
      <c r="C66" s="57">
        <f aca="true" t="shared" si="7" ref="C66:H66">C46-(C49+C53+C58+C62)</f>
        <v>0</v>
      </c>
      <c r="D66" s="34" t="e">
        <f>D46-(D49+D53+D58+D62)</f>
        <v>#DIV/0!</v>
      </c>
      <c r="E66" s="34" t="e">
        <f>E46-(E49+E53+E58+E62)</f>
        <v>#DIV/0!</v>
      </c>
      <c r="F66" s="34" t="e">
        <f t="shared" si="7"/>
        <v>#DIV/0!</v>
      </c>
      <c r="G66" s="34">
        <f t="shared" si="7"/>
        <v>0</v>
      </c>
      <c r="H66" s="34" t="e">
        <f t="shared" si="7"/>
        <v>#DIV/0!</v>
      </c>
      <c r="J66" s="530"/>
    </row>
    <row r="67" spans="1:8" ht="12.75">
      <c r="A67" s="1"/>
      <c r="B67" s="10"/>
      <c r="C67" s="10"/>
      <c r="D67" s="1"/>
      <c r="E67" s="1"/>
      <c r="F67" s="1"/>
      <c r="G67" s="1"/>
      <c r="H67" s="1"/>
    </row>
    <row r="68" spans="1:8" ht="12.75">
      <c r="A68" s="1"/>
      <c r="B68" s="12" t="s">
        <v>23</v>
      </c>
      <c r="C68" s="10"/>
      <c r="D68" s="1"/>
      <c r="E68" s="1"/>
      <c r="F68" s="1"/>
      <c r="G68" s="1"/>
      <c r="H68" s="1"/>
    </row>
    <row r="69" spans="1:8" ht="12.75">
      <c r="A69" s="1"/>
      <c r="C69" s="12"/>
      <c r="E69" s="81"/>
      <c r="F69" s="12"/>
      <c r="G69" s="1"/>
      <c r="H69" s="1"/>
    </row>
    <row r="70" spans="1:8" ht="12.75">
      <c r="A70" s="1"/>
      <c r="B70" s="13"/>
      <c r="C70" s="13"/>
      <c r="D70" s="10"/>
      <c r="E70" s="10" t="s">
        <v>90</v>
      </c>
      <c r="F70" s="10"/>
      <c r="G70" s="1"/>
      <c r="H70" s="1"/>
    </row>
    <row r="71" spans="2:8" ht="12.75">
      <c r="B71" s="129" t="s">
        <v>246</v>
      </c>
      <c r="C71" s="85"/>
      <c r="D71" s="1"/>
      <c r="E71" s="10" t="s">
        <v>245</v>
      </c>
      <c r="F71" s="1"/>
      <c r="G71" s="1"/>
      <c r="H71" s="1"/>
    </row>
    <row r="77" spans="2:8" ht="12.75">
      <c r="B77" s="573" t="s">
        <v>175</v>
      </c>
      <c r="C77" s="573"/>
      <c r="D77" s="573"/>
      <c r="E77" s="573"/>
      <c r="F77" s="573"/>
      <c r="G77" s="573"/>
      <c r="H77" s="573"/>
    </row>
    <row r="78" spans="2:15" ht="12.75">
      <c r="B78" s="573" t="s">
        <v>230</v>
      </c>
      <c r="C78" s="573"/>
      <c r="D78" s="573"/>
      <c r="E78" s="573"/>
      <c r="F78" s="573"/>
      <c r="G78" s="573"/>
      <c r="H78" s="573"/>
      <c r="O78" s="367"/>
    </row>
    <row r="79" ht="12.75">
      <c r="O79" s="483"/>
    </row>
  </sheetData>
  <sheetProtection/>
  <mergeCells count="2">
    <mergeCell ref="B77:H77"/>
    <mergeCell ref="B78:H78"/>
  </mergeCells>
  <printOptions horizontalCentered="1"/>
  <pageMargins left="0.3937007874015748" right="0.1968503937007874" top="0.3937007874015748" bottom="0.3937007874015748" header="0.1968503937007874" footer="0.5118110236220472"/>
  <pageSetup horizontalDpi="600" verticalDpi="600" orientation="portrait" paperSize="9" scale="70" r:id="rId3"/>
  <headerFooter alignWithMargins="0">
    <oddHeader>&amp;C&amp;D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showGridLines="0" zoomScalePageLayoutView="0" workbookViewId="0" topLeftCell="A49">
      <selection activeCell="A65" sqref="A65"/>
    </sheetView>
  </sheetViews>
  <sheetFormatPr defaultColWidth="9.140625" defaultRowHeight="12.75"/>
  <cols>
    <col min="1" max="1" width="12.421875" style="369" customWidth="1"/>
    <col min="2" max="2" width="11.421875" style="369" customWidth="1"/>
    <col min="3" max="3" width="12.421875" style="369" customWidth="1"/>
    <col min="4" max="4" width="18.8515625" style="369" customWidth="1"/>
    <col min="5" max="5" width="38.57421875" style="369" customWidth="1"/>
    <col min="6" max="6" width="17.421875" style="369" customWidth="1"/>
    <col min="7" max="7" width="16.140625" style="369" customWidth="1"/>
    <col min="8" max="8" width="17.28125" style="369" customWidth="1"/>
    <col min="9" max="10" width="9.140625" style="369" customWidth="1"/>
    <col min="11" max="11" width="52.57421875" style="370" customWidth="1"/>
    <col min="12" max="12" width="24.140625" style="369" customWidth="1"/>
    <col min="13" max="16384" width="9.140625" style="369" customWidth="1"/>
  </cols>
  <sheetData>
    <row r="1" ht="15">
      <c r="A1"/>
    </row>
    <row r="2" spans="1:7" ht="15.75">
      <c r="A2" s="368"/>
      <c r="G2" s="371" t="s">
        <v>0</v>
      </c>
    </row>
    <row r="3" spans="1:11" ht="32.25" customHeight="1">
      <c r="A3" s="368"/>
      <c r="G3" s="574" t="s">
        <v>221</v>
      </c>
      <c r="H3" s="540"/>
      <c r="K3" s="370" t="s">
        <v>207</v>
      </c>
    </row>
    <row r="4" spans="1:11" ht="45">
      <c r="A4" s="368"/>
      <c r="G4" s="583" t="s">
        <v>35</v>
      </c>
      <c r="H4" s="584"/>
      <c r="K4" s="370" t="s">
        <v>217</v>
      </c>
    </row>
    <row r="5" spans="1:11" ht="21">
      <c r="A5" s="576" t="s">
        <v>205</v>
      </c>
      <c r="B5" s="576"/>
      <c r="C5" s="576"/>
      <c r="D5" s="576"/>
      <c r="E5" s="576"/>
      <c r="F5" s="576"/>
      <c r="G5" s="576"/>
      <c r="H5" s="576"/>
      <c r="K5" s="372"/>
    </row>
    <row r="6" spans="1:11" ht="21">
      <c r="A6" s="373"/>
      <c r="B6" s="374"/>
      <c r="C6" s="374"/>
      <c r="D6" s="374"/>
      <c r="E6" s="374"/>
      <c r="F6" s="374"/>
      <c r="G6" s="374"/>
      <c r="H6" s="374"/>
      <c r="K6" s="372"/>
    </row>
    <row r="7" spans="1:8" ht="18" customHeight="1">
      <c r="A7" s="577" t="s">
        <v>176</v>
      </c>
      <c r="B7" s="578"/>
      <c r="C7" s="578"/>
      <c r="D7" s="578"/>
      <c r="E7" s="579"/>
      <c r="F7" s="577" t="s">
        <v>252</v>
      </c>
      <c r="G7" s="578"/>
      <c r="H7" s="579"/>
    </row>
    <row r="8" spans="1:8" ht="18" customHeight="1">
      <c r="A8" s="577" t="s">
        <v>49</v>
      </c>
      <c r="B8" s="578"/>
      <c r="C8" s="578"/>
      <c r="D8" s="578"/>
      <c r="E8" s="578"/>
      <c r="F8" s="578"/>
      <c r="G8" s="578"/>
      <c r="H8" s="579"/>
    </row>
    <row r="9" spans="1:8" ht="18" customHeight="1">
      <c r="A9" s="580" t="s">
        <v>206</v>
      </c>
      <c r="B9" s="581"/>
      <c r="C9" s="581"/>
      <c r="D9" s="581"/>
      <c r="E9" s="581"/>
      <c r="F9" s="581"/>
      <c r="G9" s="581"/>
      <c r="H9" s="582"/>
    </row>
    <row r="10" spans="1:8" ht="15.75">
      <c r="A10" s="375" t="s">
        <v>260</v>
      </c>
      <c r="B10" s="376"/>
      <c r="D10" s="376"/>
      <c r="E10" s="376"/>
      <c r="F10" s="376"/>
      <c r="G10" s="376"/>
      <c r="H10" s="376"/>
    </row>
    <row r="11" spans="1:8" ht="15.75">
      <c r="A11" s="376" t="s">
        <v>258</v>
      </c>
      <c r="D11" s="504"/>
      <c r="F11" s="376"/>
      <c r="G11" s="376"/>
      <c r="H11" s="376"/>
    </row>
    <row r="12" spans="1:8" ht="15.75">
      <c r="A12" s="376" t="s">
        <v>259</v>
      </c>
      <c r="D12" s="504"/>
      <c r="F12" s="376"/>
      <c r="G12" s="376"/>
      <c r="H12" s="376"/>
    </row>
    <row r="13" spans="1:8" ht="23.25">
      <c r="A13" s="575" t="s">
        <v>177</v>
      </c>
      <c r="B13" s="575"/>
      <c r="C13" s="575"/>
      <c r="D13" s="575"/>
      <c r="E13" s="575"/>
      <c r="F13" s="575"/>
      <c r="G13" s="575"/>
      <c r="H13" s="575"/>
    </row>
    <row r="14" ht="15"/>
    <row r="15" spans="1:8" ht="20.25" thickBot="1">
      <c r="A15" s="377" t="s">
        <v>178</v>
      </c>
      <c r="B15" s="377"/>
      <c r="C15" s="377"/>
      <c r="D15" s="377"/>
      <c r="E15" s="377"/>
      <c r="F15" s="377"/>
      <c r="G15" s="377"/>
      <c r="H15" s="378"/>
    </row>
    <row r="16" spans="1:11" s="370" customFormat="1" ht="30.75" customHeight="1" thickTop="1">
      <c r="A16" s="379" t="s">
        <v>179</v>
      </c>
      <c r="B16" s="379" t="s">
        <v>180</v>
      </c>
      <c r="C16" s="379" t="s">
        <v>181</v>
      </c>
      <c r="D16" s="379" t="s">
        <v>182</v>
      </c>
      <c r="E16" s="380" t="s">
        <v>70</v>
      </c>
      <c r="F16" s="379" t="s">
        <v>183</v>
      </c>
      <c r="G16" s="381" t="s">
        <v>184</v>
      </c>
      <c r="H16" s="382"/>
      <c r="K16" s="480" t="s">
        <v>218</v>
      </c>
    </row>
    <row r="17" spans="1:9" ht="15">
      <c r="A17" s="383"/>
      <c r="B17" s="384"/>
      <c r="C17" s="385"/>
      <c r="D17" s="386"/>
      <c r="E17" s="387"/>
      <c r="F17" s="384"/>
      <c r="G17" s="388"/>
      <c r="I17" s="368"/>
    </row>
    <row r="18" spans="1:9" ht="15">
      <c r="A18" s="384"/>
      <c r="B18" s="384"/>
      <c r="C18" s="385"/>
      <c r="D18" s="389"/>
      <c r="E18" s="387"/>
      <c r="F18" s="384"/>
      <c r="G18" s="388"/>
      <c r="I18" s="368"/>
    </row>
    <row r="19" spans="1:7" ht="15">
      <c r="A19" s="384"/>
      <c r="B19" s="384"/>
      <c r="C19" s="385"/>
      <c r="D19" s="389"/>
      <c r="E19" s="387"/>
      <c r="F19" s="384"/>
      <c r="G19" s="388"/>
    </row>
    <row r="20" spans="1:7" ht="15">
      <c r="A20" s="384"/>
      <c r="B20" s="384"/>
      <c r="C20" s="385"/>
      <c r="D20" s="389"/>
      <c r="E20" s="387"/>
      <c r="F20" s="384"/>
      <c r="G20" s="388"/>
    </row>
    <row r="21" spans="1:8" ht="15">
      <c r="A21" s="390" t="s">
        <v>19</v>
      </c>
      <c r="B21" s="391"/>
      <c r="C21" s="391"/>
      <c r="D21" s="391"/>
      <c r="E21" s="391"/>
      <c r="F21" s="391"/>
      <c r="G21" s="392">
        <f>SUM(G17:G20)</f>
        <v>0</v>
      </c>
      <c r="H21" s="393"/>
    </row>
    <row r="22" ht="15"/>
    <row r="23" ht="15"/>
    <row r="24" spans="1:9" ht="20.25" thickBot="1">
      <c r="A24" s="377" t="s">
        <v>185</v>
      </c>
      <c r="B24" s="377"/>
      <c r="C24" s="377"/>
      <c r="D24" s="377"/>
      <c r="E24" s="377"/>
      <c r="F24" s="377"/>
      <c r="G24" s="377"/>
      <c r="H24" s="377"/>
      <c r="I24" s="378"/>
    </row>
    <row r="25" spans="1:13" s="370" customFormat="1" ht="60.75" thickTop="1">
      <c r="A25" s="379" t="s">
        <v>179</v>
      </c>
      <c r="B25" s="379" t="s">
        <v>180</v>
      </c>
      <c r="C25" s="394" t="s">
        <v>181</v>
      </c>
      <c r="D25" s="394" t="s">
        <v>182</v>
      </c>
      <c r="E25" s="394" t="s">
        <v>70</v>
      </c>
      <c r="F25" s="395" t="s">
        <v>184</v>
      </c>
      <c r="G25" s="379" t="s">
        <v>208</v>
      </c>
      <c r="H25" s="379" t="s">
        <v>209</v>
      </c>
      <c r="I25" s="382"/>
      <c r="K25" s="473"/>
      <c r="M25" s="396"/>
    </row>
    <row r="26" spans="1:8" ht="15">
      <c r="A26" s="384"/>
      <c r="B26" s="384"/>
      <c r="C26" s="385"/>
      <c r="D26" s="389"/>
      <c r="E26" s="387"/>
      <c r="F26" s="388"/>
      <c r="G26" s="384"/>
      <c r="H26" s="397"/>
    </row>
    <row r="27" spans="1:8" ht="15">
      <c r="A27" s="384"/>
      <c r="B27" s="384"/>
      <c r="C27" s="385"/>
      <c r="D27" s="389"/>
      <c r="E27" s="387"/>
      <c r="F27" s="388"/>
      <c r="G27" s="384"/>
      <c r="H27" s="397"/>
    </row>
    <row r="28" spans="1:9" ht="15">
      <c r="A28" s="384"/>
      <c r="B28" s="384"/>
      <c r="C28" s="385"/>
      <c r="D28" s="389"/>
      <c r="E28" s="387"/>
      <c r="F28" s="388"/>
      <c r="G28" s="384"/>
      <c r="H28" s="384"/>
      <c r="I28" s="370"/>
    </row>
    <row r="29" spans="1:8" ht="16.5" customHeight="1">
      <c r="A29" s="384"/>
      <c r="B29" s="384"/>
      <c r="C29" s="385"/>
      <c r="D29" s="389"/>
      <c r="E29" s="387"/>
      <c r="F29" s="388"/>
      <c r="G29" s="384"/>
      <c r="H29" s="384"/>
    </row>
    <row r="30" spans="1:6" ht="15">
      <c r="A30" s="390" t="s">
        <v>19</v>
      </c>
      <c r="B30" s="391"/>
      <c r="C30" s="391"/>
      <c r="D30" s="391"/>
      <c r="E30" s="391"/>
      <c r="F30" s="392">
        <f>SUM(F26:F29)</f>
        <v>0</v>
      </c>
    </row>
    <row r="31" spans="1:5" ht="15">
      <c r="A31" s="393"/>
      <c r="B31" s="393"/>
      <c r="C31" s="393"/>
      <c r="D31" s="393"/>
      <c r="E31" s="393"/>
    </row>
    <row r="32" spans="1:11" ht="20.25" customHeight="1" thickBot="1">
      <c r="A32" s="377" t="s">
        <v>186</v>
      </c>
      <c r="B32" s="377"/>
      <c r="C32" s="377"/>
      <c r="D32" s="377"/>
      <c r="E32" s="377"/>
      <c r="F32" s="377"/>
      <c r="G32" s="377"/>
      <c r="H32" s="377"/>
      <c r="K32" s="369"/>
    </row>
    <row r="33" spans="1:8" ht="60.75" thickTop="1">
      <c r="A33" s="398" t="s">
        <v>179</v>
      </c>
      <c r="B33" s="398" t="s">
        <v>180</v>
      </c>
      <c r="C33" s="398" t="s">
        <v>181</v>
      </c>
      <c r="D33" s="399" t="s">
        <v>182</v>
      </c>
      <c r="E33" s="399" t="s">
        <v>70</v>
      </c>
      <c r="F33" s="398" t="s">
        <v>184</v>
      </c>
      <c r="G33" s="379" t="s">
        <v>208</v>
      </c>
      <c r="H33" s="379" t="s">
        <v>209</v>
      </c>
    </row>
    <row r="34" spans="1:8" ht="15.75" customHeight="1">
      <c r="A34" s="400"/>
      <c r="B34" s="400"/>
      <c r="C34" s="401"/>
      <c r="D34" s="402"/>
      <c r="E34" s="402"/>
      <c r="F34" s="403"/>
      <c r="G34" s="400"/>
      <c r="H34" s="400"/>
    </row>
    <row r="35" spans="1:8" ht="15">
      <c r="A35" s="400"/>
      <c r="B35" s="400"/>
      <c r="C35" s="401"/>
      <c r="D35" s="402"/>
      <c r="E35" s="402"/>
      <c r="F35" s="403"/>
      <c r="G35" s="400"/>
      <c r="H35" s="400"/>
    </row>
    <row r="36" spans="1:8" ht="14.25" customHeight="1">
      <c r="A36" s="400"/>
      <c r="B36" s="400"/>
      <c r="C36" s="401"/>
      <c r="D36" s="402"/>
      <c r="E36" s="402"/>
      <c r="F36" s="403"/>
      <c r="G36" s="400"/>
      <c r="H36" s="400"/>
    </row>
    <row r="37" spans="1:8" ht="14.25" customHeight="1">
      <c r="A37" s="404"/>
      <c r="B37" s="404"/>
      <c r="C37" s="405"/>
      <c r="D37" s="406"/>
      <c r="E37" s="406"/>
      <c r="F37" s="407"/>
      <c r="G37" s="400"/>
      <c r="H37" s="400"/>
    </row>
    <row r="38" spans="1:8" ht="14.25" customHeight="1">
      <c r="A38" s="408" t="s">
        <v>19</v>
      </c>
      <c r="B38" s="409"/>
      <c r="C38" s="409"/>
      <c r="D38" s="409"/>
      <c r="E38" s="409"/>
      <c r="F38" s="410">
        <f>SUM(F34:F37)</f>
        <v>0</v>
      </c>
      <c r="G38" s="411"/>
      <c r="H38" s="411"/>
    </row>
    <row r="39" spans="1:8" ht="15">
      <c r="A39" s="411"/>
      <c r="B39" s="411"/>
      <c r="C39" s="411"/>
      <c r="D39" s="411"/>
      <c r="E39" s="411"/>
      <c r="F39" s="411"/>
      <c r="H39" s="411"/>
    </row>
    <row r="40" spans="1:11" ht="20.25" thickBot="1">
      <c r="A40" s="377" t="s">
        <v>251</v>
      </c>
      <c r="B40" s="377"/>
      <c r="C40" s="377"/>
      <c r="D40" s="377"/>
      <c r="E40" s="377"/>
      <c r="F40" s="377"/>
      <c r="G40" s="378"/>
      <c r="K40" s="369"/>
    </row>
    <row r="41" spans="1:7" ht="30.75" thickTop="1">
      <c r="A41" s="398" t="s">
        <v>179</v>
      </c>
      <c r="B41" s="398" t="s">
        <v>180</v>
      </c>
      <c r="C41" s="398" t="s">
        <v>181</v>
      </c>
      <c r="D41" s="399" t="s">
        <v>182</v>
      </c>
      <c r="E41" s="399" t="s">
        <v>70</v>
      </c>
      <c r="F41" s="412" t="s">
        <v>184</v>
      </c>
      <c r="G41" s="413"/>
    </row>
    <row r="42" spans="1:7" ht="18.75" customHeight="1">
      <c r="A42" s="414"/>
      <c r="B42" s="400"/>
      <c r="C42" s="401"/>
      <c r="D42" s="402"/>
      <c r="E42" s="415"/>
      <c r="F42" s="403"/>
      <c r="G42" s="411"/>
    </row>
    <row r="43" spans="1:7" ht="15">
      <c r="A43" s="414"/>
      <c r="B43" s="400"/>
      <c r="C43" s="401"/>
      <c r="D43" s="402"/>
      <c r="E43" s="415"/>
      <c r="F43" s="403"/>
      <c r="G43" s="411"/>
    </row>
    <row r="44" spans="1:7" ht="15">
      <c r="A44" s="400"/>
      <c r="B44" s="400"/>
      <c r="C44" s="401"/>
      <c r="D44" s="402"/>
      <c r="E44" s="415"/>
      <c r="F44" s="403"/>
      <c r="G44" s="411"/>
    </row>
    <row r="45" spans="1:7" ht="15">
      <c r="A45" s="404"/>
      <c r="B45" s="404"/>
      <c r="C45" s="405"/>
      <c r="D45" s="406"/>
      <c r="E45" s="416"/>
      <c r="F45" s="407"/>
      <c r="G45" s="411"/>
    </row>
    <row r="46" spans="1:7" ht="15">
      <c r="A46" s="408" t="s">
        <v>19</v>
      </c>
      <c r="B46" s="409"/>
      <c r="C46" s="409"/>
      <c r="D46" s="409"/>
      <c r="E46" s="409"/>
      <c r="F46" s="410">
        <f>SUM(F42:F45)</f>
        <v>0</v>
      </c>
      <c r="G46" s="411"/>
    </row>
    <row r="47" ht="15">
      <c r="H47" s="411"/>
    </row>
    <row r="48" spans="1:8" ht="26.25" customHeight="1" thickBot="1">
      <c r="A48" s="377" t="s">
        <v>187</v>
      </c>
      <c r="B48" s="377"/>
      <c r="C48" s="377"/>
      <c r="D48" s="377"/>
      <c r="E48" s="377"/>
      <c r="F48" s="377"/>
      <c r="G48" s="377"/>
      <c r="H48" s="377"/>
    </row>
    <row r="49" spans="1:11" ht="60.75" thickTop="1">
      <c r="A49" s="379" t="s">
        <v>179</v>
      </c>
      <c r="B49" s="379" t="s">
        <v>180</v>
      </c>
      <c r="C49" s="379" t="s">
        <v>181</v>
      </c>
      <c r="D49" s="417" t="s">
        <v>182</v>
      </c>
      <c r="E49" s="418" t="s">
        <v>70</v>
      </c>
      <c r="F49" s="395" t="s">
        <v>184</v>
      </c>
      <c r="G49" s="379" t="s">
        <v>208</v>
      </c>
      <c r="H49" s="379" t="s">
        <v>209</v>
      </c>
      <c r="K49" s="419"/>
    </row>
    <row r="50" spans="1:8" ht="15">
      <c r="A50" s="384"/>
      <c r="B50" s="384"/>
      <c r="C50" s="385"/>
      <c r="D50" s="389"/>
      <c r="E50" s="387"/>
      <c r="F50" s="388"/>
      <c r="G50" s="384"/>
      <c r="H50" s="384"/>
    </row>
    <row r="51" spans="1:8" ht="15">
      <c r="A51" s="384"/>
      <c r="B51" s="384"/>
      <c r="C51" s="385"/>
      <c r="D51" s="389"/>
      <c r="E51" s="387"/>
      <c r="F51" s="388"/>
      <c r="G51" s="384"/>
      <c r="H51" s="384"/>
    </row>
    <row r="52" spans="1:8" ht="15">
      <c r="A52" s="384"/>
      <c r="B52" s="384"/>
      <c r="C52" s="385"/>
      <c r="D52" s="389"/>
      <c r="E52" s="387"/>
      <c r="F52" s="388"/>
      <c r="G52" s="400"/>
      <c r="H52" s="384"/>
    </row>
    <row r="53" spans="1:8" ht="15">
      <c r="A53" s="420"/>
      <c r="B53" s="420"/>
      <c r="C53" s="421"/>
      <c r="D53" s="422"/>
      <c r="E53" s="423"/>
      <c r="F53" s="424"/>
      <c r="G53" s="400"/>
      <c r="H53" s="384"/>
    </row>
    <row r="54" spans="1:8" ht="15">
      <c r="A54" s="390" t="s">
        <v>19</v>
      </c>
      <c r="B54" s="391"/>
      <c r="C54" s="391"/>
      <c r="D54" s="391"/>
      <c r="E54" s="391"/>
      <c r="F54" s="392">
        <f>SUM(F50:F53)</f>
        <v>0</v>
      </c>
      <c r="H54" s="411"/>
    </row>
    <row r="55" spans="1:8" ht="15">
      <c r="A55" s="393"/>
      <c r="B55" s="393"/>
      <c r="C55" s="393"/>
      <c r="D55" s="393"/>
      <c r="E55" s="393"/>
      <c r="F55" s="393"/>
      <c r="H55" s="411"/>
    </row>
    <row r="56" spans="1:8" ht="15">
      <c r="A56" s="393"/>
      <c r="B56" s="393"/>
      <c r="C56" s="393"/>
      <c r="D56" s="393"/>
      <c r="E56" s="393"/>
      <c r="F56" s="393"/>
      <c r="H56" s="411"/>
    </row>
    <row r="57" spans="1:8" ht="20.25" thickBot="1">
      <c r="A57" s="377" t="s">
        <v>188</v>
      </c>
      <c r="B57" s="377"/>
      <c r="C57" s="377"/>
      <c r="D57" s="377"/>
      <c r="E57" s="377"/>
      <c r="F57" s="377"/>
      <c r="G57" s="377"/>
      <c r="H57" s="377"/>
    </row>
    <row r="58" spans="1:8" ht="60.75" thickTop="1">
      <c r="A58" s="379" t="s">
        <v>179</v>
      </c>
      <c r="B58" s="379" t="s">
        <v>180</v>
      </c>
      <c r="C58" s="379" t="s">
        <v>181</v>
      </c>
      <c r="D58" s="417" t="s">
        <v>182</v>
      </c>
      <c r="E58" s="418" t="s">
        <v>70</v>
      </c>
      <c r="F58" s="395" t="s">
        <v>184</v>
      </c>
      <c r="G58" s="379" t="s">
        <v>208</v>
      </c>
      <c r="H58" s="379" t="s">
        <v>209</v>
      </c>
    </row>
    <row r="59" spans="1:8" ht="15">
      <c r="A59" s="384"/>
      <c r="B59" s="384"/>
      <c r="C59" s="385"/>
      <c r="D59" s="389"/>
      <c r="E59" s="389"/>
      <c r="F59" s="388"/>
      <c r="G59" s="384"/>
      <c r="H59" s="400"/>
    </row>
    <row r="60" spans="1:8" ht="15">
      <c r="A60" s="384"/>
      <c r="B60" s="384"/>
      <c r="C60" s="385"/>
      <c r="D60" s="389"/>
      <c r="E60" s="389"/>
      <c r="F60" s="388"/>
      <c r="G60" s="384"/>
      <c r="H60" s="400"/>
    </row>
    <row r="61" spans="1:8" ht="15">
      <c r="A61" s="384"/>
      <c r="B61" s="384"/>
      <c r="C61" s="385"/>
      <c r="D61" s="389"/>
      <c r="E61" s="389"/>
      <c r="F61" s="388"/>
      <c r="G61" s="400"/>
      <c r="H61" s="400"/>
    </row>
    <row r="62" spans="1:8" ht="15">
      <c r="A62" s="420"/>
      <c r="B62" s="420"/>
      <c r="C62" s="421"/>
      <c r="D62" s="422"/>
      <c r="E62" s="422"/>
      <c r="F62" s="424"/>
      <c r="G62" s="400"/>
      <c r="H62" s="400"/>
    </row>
    <row r="63" spans="1:8" ht="15">
      <c r="A63" s="390" t="s">
        <v>19</v>
      </c>
      <c r="B63" s="391"/>
      <c r="C63" s="391"/>
      <c r="D63" s="391"/>
      <c r="E63" s="391"/>
      <c r="F63" s="392">
        <f>SUM(F59:F62)</f>
        <v>0</v>
      </c>
      <c r="H63" s="411"/>
    </row>
    <row r="64" spans="1:8" ht="15">
      <c r="A64" s="393"/>
      <c r="B64" s="393"/>
      <c r="C64" s="393"/>
      <c r="D64" s="393"/>
      <c r="E64" s="393"/>
      <c r="F64" s="393"/>
      <c r="H64" s="411"/>
    </row>
    <row r="65" spans="1:7" ht="20.25" thickBot="1">
      <c r="A65" s="377" t="s">
        <v>222</v>
      </c>
      <c r="B65" s="377"/>
      <c r="C65" s="377"/>
      <c r="D65" s="377"/>
      <c r="E65" s="377"/>
      <c r="F65" s="377"/>
      <c r="G65" s="378"/>
    </row>
    <row r="66" spans="1:7" ht="15.75" thickTop="1">
      <c r="A66" s="379"/>
      <c r="B66" s="379"/>
      <c r="C66" s="379"/>
      <c r="D66" s="417"/>
      <c r="E66" s="418"/>
      <c r="F66" s="425" t="s">
        <v>184</v>
      </c>
      <c r="G66" s="382"/>
    </row>
    <row r="67" spans="1:7" ht="15">
      <c r="A67" s="426"/>
      <c r="B67" s="426"/>
      <c r="C67" s="426"/>
      <c r="D67" s="427"/>
      <c r="E67" s="428"/>
      <c r="F67" s="429"/>
      <c r="G67" s="382"/>
    </row>
    <row r="68" spans="1:6" ht="15">
      <c r="A68" s="390" t="s">
        <v>19</v>
      </c>
      <c r="B68" s="391"/>
      <c r="C68" s="391"/>
      <c r="D68" s="391"/>
      <c r="E68" s="391"/>
      <c r="F68" s="392">
        <f>SUM(F67:F67)</f>
        <v>0</v>
      </c>
    </row>
    <row r="69" ht="15"/>
    <row r="70" spans="1:7" ht="15.75" thickBot="1">
      <c r="A70" s="431" t="s">
        <v>189</v>
      </c>
      <c r="B70" s="431"/>
      <c r="C70" s="431"/>
      <c r="D70" s="431"/>
      <c r="E70" s="431"/>
      <c r="F70" s="432">
        <f>G21+F30+F38+F46+F54++F63+F68</f>
        <v>0</v>
      </c>
      <c r="G70" s="433"/>
    </row>
    <row r="71" spans="1:6" ht="15.75" thickTop="1">
      <c r="A71" s="434"/>
      <c r="B71" s="434"/>
      <c r="C71" s="434"/>
      <c r="D71" s="434"/>
      <c r="E71" s="434"/>
      <c r="F71" s="434"/>
    </row>
    <row r="72" ht="15"/>
    <row r="73" spans="1:7" ht="20.25" thickBot="1">
      <c r="A73" s="377" t="s">
        <v>190</v>
      </c>
      <c r="B73" s="377"/>
      <c r="C73" s="377"/>
      <c r="D73" s="377"/>
      <c r="E73" s="377"/>
      <c r="F73" s="377"/>
      <c r="G73" s="378"/>
    </row>
    <row r="74" spans="1:8" ht="30.75" thickTop="1">
      <c r="A74" s="379" t="s">
        <v>179</v>
      </c>
      <c r="B74" s="379" t="s">
        <v>180</v>
      </c>
      <c r="C74" s="379" t="s">
        <v>181</v>
      </c>
      <c r="D74" s="417" t="s">
        <v>191</v>
      </c>
      <c r="E74" s="418" t="s">
        <v>70</v>
      </c>
      <c r="F74" s="425" t="s">
        <v>184</v>
      </c>
      <c r="G74" s="382"/>
      <c r="H74" s="435"/>
    </row>
    <row r="75" spans="1:6" ht="15">
      <c r="A75" s="384"/>
      <c r="B75" s="384"/>
      <c r="C75" s="385"/>
      <c r="D75" s="389"/>
      <c r="E75" s="387"/>
      <c r="F75" s="388"/>
    </row>
    <row r="76" spans="1:6" ht="15">
      <c r="A76" s="384"/>
      <c r="B76" s="384"/>
      <c r="C76" s="385"/>
      <c r="D76" s="389"/>
      <c r="E76" s="387"/>
      <c r="F76" s="388"/>
    </row>
    <row r="77" spans="1:6" ht="15">
      <c r="A77" s="384"/>
      <c r="B77" s="384"/>
      <c r="C77" s="385"/>
      <c r="D77" s="389"/>
      <c r="E77" s="387"/>
      <c r="F77" s="388"/>
    </row>
    <row r="78" spans="1:7" ht="19.5">
      <c r="A78" s="420"/>
      <c r="B78" s="420"/>
      <c r="C78" s="421"/>
      <c r="D78" s="422"/>
      <c r="E78" s="423"/>
      <c r="F78" s="424"/>
      <c r="G78" s="378"/>
    </row>
    <row r="79" spans="1:7" ht="15">
      <c r="A79" s="390" t="s">
        <v>19</v>
      </c>
      <c r="B79" s="391"/>
      <c r="C79" s="391"/>
      <c r="D79" s="391"/>
      <c r="E79" s="391"/>
      <c r="F79" s="392">
        <f>SUM(F75:F78)</f>
        <v>0</v>
      </c>
      <c r="G79" s="382"/>
    </row>
    <row r="80" ht="15"/>
    <row r="81" ht="17.25" customHeight="1"/>
    <row r="82" spans="1:6" ht="16.5" customHeight="1" thickBot="1">
      <c r="A82" s="436" t="s">
        <v>192</v>
      </c>
      <c r="B82" s="377"/>
      <c r="C82" s="377"/>
      <c r="D82" s="377"/>
      <c r="E82" s="377"/>
      <c r="F82" s="437">
        <f>F70-F79</f>
        <v>0</v>
      </c>
    </row>
    <row r="83" ht="15.75" thickTop="1"/>
    <row r="84" ht="15"/>
    <row r="85" spans="1:7" ht="23.25">
      <c r="A85" s="438" t="s">
        <v>193</v>
      </c>
      <c r="B85" s="438"/>
      <c r="C85" s="438"/>
      <c r="D85" s="438"/>
      <c r="E85" s="438"/>
      <c r="F85" s="438"/>
      <c r="G85" s="433"/>
    </row>
    <row r="86" spans="1:7" ht="17.25" customHeight="1">
      <c r="A86" s="411" t="s">
        <v>92</v>
      </c>
      <c r="B86" s="438"/>
      <c r="C86" s="438"/>
      <c r="D86" s="438"/>
      <c r="E86" s="438"/>
      <c r="F86" s="438"/>
      <c r="G86" s="433"/>
    </row>
    <row r="87" spans="1:7" ht="21" customHeight="1" thickBot="1">
      <c r="A87" s="377" t="s">
        <v>194</v>
      </c>
      <c r="B87" s="377"/>
      <c r="C87" s="377"/>
      <c r="D87" s="377"/>
      <c r="E87" s="377"/>
      <c r="F87" s="377"/>
      <c r="G87" s="378"/>
    </row>
    <row r="88" spans="1:7" ht="30.75" thickTop="1">
      <c r="A88" s="379" t="s">
        <v>179</v>
      </c>
      <c r="B88" s="379" t="s">
        <v>180</v>
      </c>
      <c r="C88" s="379" t="s">
        <v>181</v>
      </c>
      <c r="D88" s="439" t="s">
        <v>195</v>
      </c>
      <c r="E88" s="439" t="s">
        <v>70</v>
      </c>
      <c r="F88" s="381" t="s">
        <v>184</v>
      </c>
      <c r="G88" s="382"/>
    </row>
    <row r="89" spans="1:7" ht="16.5" customHeight="1">
      <c r="A89" s="384"/>
      <c r="B89" s="440"/>
      <c r="C89" s="441"/>
      <c r="D89" s="442" t="s">
        <v>196</v>
      </c>
      <c r="E89" s="443"/>
      <c r="F89" s="444"/>
      <c r="G89" s="378"/>
    </row>
    <row r="90" spans="1:6" ht="15">
      <c r="A90" s="440"/>
      <c r="B90" s="440"/>
      <c r="C90" s="441"/>
      <c r="D90" s="442" t="s">
        <v>197</v>
      </c>
      <c r="E90" s="443"/>
      <c r="F90" s="444"/>
    </row>
    <row r="91" spans="1:6" ht="15">
      <c r="A91" s="445"/>
      <c r="B91" s="445"/>
      <c r="C91" s="446"/>
      <c r="D91" s="447"/>
      <c r="E91" s="430"/>
      <c r="F91" s="448"/>
    </row>
    <row r="92" spans="1:6" ht="15">
      <c r="A92" s="449"/>
      <c r="B92" s="449"/>
      <c r="C92" s="450"/>
      <c r="D92" s="451"/>
      <c r="E92" s="452"/>
      <c r="F92" s="453"/>
    </row>
    <row r="93" spans="1:7" ht="15">
      <c r="A93" s="454" t="s">
        <v>19</v>
      </c>
      <c r="B93" s="455"/>
      <c r="C93" s="455"/>
      <c r="D93" s="455"/>
      <c r="E93" s="455"/>
      <c r="F93" s="456">
        <f>SUM(F89:F92)</f>
        <v>0</v>
      </c>
      <c r="G93" s="393"/>
    </row>
    <row r="94" ht="15"/>
    <row r="95" spans="1:7" ht="27" customHeight="1" thickBot="1">
      <c r="A95" s="377" t="s">
        <v>198</v>
      </c>
      <c r="B95" s="377"/>
      <c r="C95" s="377"/>
      <c r="D95" s="377"/>
      <c r="E95" s="377"/>
      <c r="F95" s="377"/>
      <c r="G95" s="457"/>
    </row>
    <row r="96" spans="1:7" ht="30.75" thickTop="1">
      <c r="A96" s="379" t="s">
        <v>179</v>
      </c>
      <c r="B96" s="379" t="s">
        <v>180</v>
      </c>
      <c r="C96" s="379" t="s">
        <v>181</v>
      </c>
      <c r="D96" s="439" t="s">
        <v>195</v>
      </c>
      <c r="E96" s="439" t="s">
        <v>70</v>
      </c>
      <c r="F96" s="425" t="s">
        <v>184</v>
      </c>
      <c r="G96" s="382"/>
    </row>
    <row r="97" spans="1:6" ht="15">
      <c r="A97" s="445"/>
      <c r="B97" s="445"/>
      <c r="C97" s="446"/>
      <c r="D97" s="458"/>
      <c r="E97" s="459"/>
      <c r="F97" s="448"/>
    </row>
    <row r="98" spans="1:6" ht="15">
      <c r="A98" s="384"/>
      <c r="B98" s="384"/>
      <c r="C98" s="385"/>
      <c r="D98" s="389"/>
      <c r="E98" s="387"/>
      <c r="F98" s="460"/>
    </row>
    <row r="99" spans="1:6" ht="15">
      <c r="A99" s="384"/>
      <c r="B99" s="384"/>
      <c r="C99" s="385"/>
      <c r="D99" s="389"/>
      <c r="E99" s="387"/>
      <c r="F99" s="460"/>
    </row>
    <row r="100" spans="1:6" ht="15">
      <c r="A100" s="384"/>
      <c r="B100" s="384"/>
      <c r="C100" s="385"/>
      <c r="D100" s="389"/>
      <c r="E100" s="387"/>
      <c r="F100" s="460"/>
    </row>
    <row r="101" spans="1:8" ht="15">
      <c r="A101" s="390" t="s">
        <v>19</v>
      </c>
      <c r="B101" s="391"/>
      <c r="C101" s="391"/>
      <c r="D101" s="391"/>
      <c r="E101" s="391"/>
      <c r="F101" s="461">
        <f>SUM(F97:F100)</f>
        <v>0</v>
      </c>
      <c r="G101" s="393"/>
      <c r="H101" s="433"/>
    </row>
    <row r="102" ht="15"/>
    <row r="103" spans="1:8" ht="29.25" customHeight="1" thickBot="1">
      <c r="A103" s="377" t="s">
        <v>199</v>
      </c>
      <c r="B103" s="377"/>
      <c r="C103" s="377"/>
      <c r="D103" s="377"/>
      <c r="E103" s="377"/>
      <c r="F103" s="377"/>
      <c r="G103" s="457"/>
      <c r="H103" s="378"/>
    </row>
    <row r="104" spans="1:7" ht="30.75" thickTop="1">
      <c r="A104" s="379" t="s">
        <v>179</v>
      </c>
      <c r="B104" s="379" t="s">
        <v>180</v>
      </c>
      <c r="C104" s="379" t="s">
        <v>181</v>
      </c>
      <c r="D104" s="379" t="s">
        <v>195</v>
      </c>
      <c r="E104" s="379" t="s">
        <v>70</v>
      </c>
      <c r="F104" s="425" t="s">
        <v>184</v>
      </c>
      <c r="G104" s="382"/>
    </row>
    <row r="105" spans="1:6" ht="15">
      <c r="A105" s="462"/>
      <c r="B105" s="462"/>
      <c r="C105" s="462"/>
      <c r="D105" s="442" t="s">
        <v>200</v>
      </c>
      <c r="E105" s="443"/>
      <c r="F105" s="463"/>
    </row>
    <row r="106" spans="1:6" ht="15">
      <c r="A106" s="445"/>
      <c r="B106" s="445"/>
      <c r="C106" s="446"/>
      <c r="D106" s="447"/>
      <c r="E106" s="370"/>
      <c r="F106" s="464"/>
    </row>
    <row r="107" spans="1:6" ht="15">
      <c r="A107" s="384"/>
      <c r="B107" s="384"/>
      <c r="C107" s="385"/>
      <c r="D107" s="389"/>
      <c r="E107" s="387"/>
      <c r="F107" s="465"/>
    </row>
    <row r="108" spans="1:6" ht="15">
      <c r="A108" s="384"/>
      <c r="B108" s="384"/>
      <c r="C108" s="385"/>
      <c r="D108" s="389"/>
      <c r="E108" s="387"/>
      <c r="F108" s="465"/>
    </row>
    <row r="109" spans="1:7" ht="15">
      <c r="A109" s="390" t="s">
        <v>19</v>
      </c>
      <c r="B109" s="391"/>
      <c r="C109" s="391"/>
      <c r="D109" s="391"/>
      <c r="E109" s="391"/>
      <c r="F109" s="461">
        <f>SUM(F105:F108)</f>
        <v>0</v>
      </c>
      <c r="G109" s="393"/>
    </row>
    <row r="110" ht="15.75" thickBot="1"/>
    <row r="111" spans="1:7" ht="21.75" thickBot="1">
      <c r="A111" s="466" t="s">
        <v>253</v>
      </c>
      <c r="B111" s="467"/>
      <c r="C111" s="467"/>
      <c r="D111" s="467"/>
      <c r="E111" s="467"/>
      <c r="F111" s="468">
        <f>0.7*F82</f>
        <v>0</v>
      </c>
      <c r="G111" s="393"/>
    </row>
    <row r="112" ht="15"/>
    <row r="113" spans="1:7" ht="20.25" thickBot="1">
      <c r="A113" s="377" t="s">
        <v>201</v>
      </c>
      <c r="B113" s="377"/>
      <c r="C113" s="377"/>
      <c r="D113" s="377"/>
      <c r="E113" s="377"/>
      <c r="F113" s="469">
        <f>F111+F109+F101+F93</f>
        <v>0</v>
      </c>
      <c r="G113" s="433"/>
    </row>
    <row r="114" ht="15.75" thickTop="1"/>
    <row r="116" spans="1:7" ht="27" customHeight="1" thickBot="1">
      <c r="A116" s="470" t="s">
        <v>56</v>
      </c>
      <c r="B116" s="377"/>
      <c r="C116" s="377"/>
      <c r="D116" s="377"/>
      <c r="E116" s="377"/>
      <c r="F116" s="377"/>
      <c r="G116" s="433"/>
    </row>
    <row r="117" spans="1:6" ht="20.25" thickTop="1">
      <c r="A117" s="471"/>
      <c r="B117" s="471"/>
      <c r="C117" s="471"/>
      <c r="D117" s="472" t="s">
        <v>204</v>
      </c>
      <c r="E117" s="472"/>
      <c r="F117" s="471"/>
    </row>
  </sheetData>
  <sheetProtection/>
  <mergeCells count="8">
    <mergeCell ref="G3:H3"/>
    <mergeCell ref="A13:H13"/>
    <mergeCell ref="A5:H5"/>
    <mergeCell ref="A7:E7"/>
    <mergeCell ref="F7:H7"/>
    <mergeCell ref="A8:H8"/>
    <mergeCell ref="A9:H9"/>
    <mergeCell ref="G4:H4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97" r:id="rId4"/>
  <headerFooter>
    <oddHeader>&amp;R&amp;P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4.421875" style="138" customWidth="1"/>
    <col min="2" max="2" width="34.140625" style="138" customWidth="1"/>
    <col min="3" max="3" width="24.57421875" style="138" customWidth="1"/>
    <col min="4" max="4" width="42.140625" style="138" customWidth="1"/>
    <col min="5" max="5" width="16.00390625" style="138" customWidth="1"/>
    <col min="6" max="16384" width="9.140625" style="138" customWidth="1"/>
  </cols>
  <sheetData>
    <row r="1" spans="1:5" ht="12.75">
      <c r="A1" s="137" t="s">
        <v>48</v>
      </c>
      <c r="E1" s="137"/>
    </row>
    <row r="2" ht="12.75">
      <c r="E2" s="137"/>
    </row>
    <row r="3" spans="1:4" ht="12.75">
      <c r="A3" s="137" t="s">
        <v>49</v>
      </c>
      <c r="B3" s="139"/>
      <c r="C3" s="139"/>
      <c r="D3" s="139"/>
    </row>
    <row r="6" spans="1:4" ht="12.75">
      <c r="A6" s="137" t="s">
        <v>50</v>
      </c>
      <c r="B6" s="139"/>
      <c r="C6" s="139"/>
      <c r="D6" s="139"/>
    </row>
    <row r="9" spans="1:5" ht="12.75">
      <c r="A9" s="244" t="s">
        <v>51</v>
      </c>
      <c r="B9" s="245" t="s">
        <v>52</v>
      </c>
      <c r="C9" s="245" t="s">
        <v>53</v>
      </c>
      <c r="D9" s="245" t="s">
        <v>54</v>
      </c>
      <c r="E9" s="246" t="s">
        <v>55</v>
      </c>
    </row>
    <row r="10" spans="1:5" ht="12.75">
      <c r="A10" s="140"/>
      <c r="B10" s="140"/>
      <c r="C10" s="140"/>
      <c r="D10" s="140"/>
      <c r="E10" s="140"/>
    </row>
    <row r="11" spans="1:5" ht="12.75">
      <c r="A11" s="141"/>
      <c r="B11" s="141"/>
      <c r="C11" s="141"/>
      <c r="D11" s="141"/>
      <c r="E11" s="141"/>
    </row>
    <row r="12" spans="1:5" ht="12.75">
      <c r="A12" s="141"/>
      <c r="B12" s="141"/>
      <c r="C12" s="141"/>
      <c r="D12" s="141"/>
      <c r="E12" s="141"/>
    </row>
    <row r="13" spans="1:5" ht="12.75">
      <c r="A13" s="141"/>
      <c r="B13" s="141"/>
      <c r="C13" s="141"/>
      <c r="D13" s="141"/>
      <c r="E13" s="141"/>
    </row>
    <row r="14" spans="1:5" ht="12.75">
      <c r="A14" s="141"/>
      <c r="B14" s="141"/>
      <c r="C14" s="141"/>
      <c r="D14" s="141"/>
      <c r="E14" s="141"/>
    </row>
    <row r="15" spans="1:5" ht="12.75">
      <c r="A15" s="141"/>
      <c r="B15" s="141"/>
      <c r="C15" s="141"/>
      <c r="D15" s="141"/>
      <c r="E15" s="141"/>
    </row>
    <row r="16" spans="1:5" ht="12.75">
      <c r="A16" s="141"/>
      <c r="B16" s="141"/>
      <c r="C16" s="141"/>
      <c r="D16" s="141"/>
      <c r="E16" s="141"/>
    </row>
    <row r="17" spans="1:5" ht="12.75">
      <c r="A17" s="141"/>
      <c r="B17" s="141"/>
      <c r="C17" s="141"/>
      <c r="D17" s="141"/>
      <c r="E17" s="141"/>
    </row>
    <row r="18" spans="1:5" ht="12.75">
      <c r="A18" s="141"/>
      <c r="B18" s="141"/>
      <c r="C18" s="141"/>
      <c r="D18" s="141"/>
      <c r="E18" s="141"/>
    </row>
    <row r="19" spans="1:5" ht="12.75">
      <c r="A19" s="141"/>
      <c r="B19" s="141"/>
      <c r="C19" s="141"/>
      <c r="D19" s="141"/>
      <c r="E19" s="141"/>
    </row>
    <row r="20" spans="1:5" ht="12.75">
      <c r="A20" s="141"/>
      <c r="B20" s="141"/>
      <c r="C20" s="141"/>
      <c r="D20" s="141"/>
      <c r="E20" s="141"/>
    </row>
    <row r="21" spans="1:5" ht="12.75">
      <c r="A21" s="141"/>
      <c r="B21" s="141"/>
      <c r="C21" s="141"/>
      <c r="D21" s="141"/>
      <c r="E21" s="141"/>
    </row>
    <row r="22" spans="1:5" ht="12.75">
      <c r="A22" s="141"/>
      <c r="B22" s="141"/>
      <c r="C22" s="141"/>
      <c r="D22" s="141"/>
      <c r="E22" s="141"/>
    </row>
    <row r="23" spans="1:5" ht="12.75">
      <c r="A23" s="141"/>
      <c r="B23" s="141"/>
      <c r="C23" s="141"/>
      <c r="D23" s="141"/>
      <c r="E23" s="141"/>
    </row>
    <row r="24" spans="1:5" ht="12.75">
      <c r="A24" s="141"/>
      <c r="B24" s="141"/>
      <c r="C24" s="141"/>
      <c r="D24" s="141"/>
      <c r="E24" s="141"/>
    </row>
    <row r="25" spans="1:5" ht="12.75">
      <c r="A25" s="141"/>
      <c r="B25" s="141"/>
      <c r="C25" s="141"/>
      <c r="D25" s="141"/>
      <c r="E25" s="141"/>
    </row>
    <row r="26" spans="1:5" ht="12.75">
      <c r="A26" s="141"/>
      <c r="B26" s="141"/>
      <c r="C26" s="141"/>
      <c r="D26" s="141"/>
      <c r="E26" s="141"/>
    </row>
    <row r="30" spans="1:4" ht="12.75">
      <c r="A30" s="138" t="s">
        <v>56</v>
      </c>
      <c r="B30" s="139"/>
      <c r="C30" s="139"/>
      <c r="D30" s="139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2"/>
  <headerFooter alignWithMargins="0">
    <oddHeader>&amp;L&amp;G</oddHeader>
    <oddFooter xml:space="preserve">&amp;CEtelä-Savon maakuntaliitto, Mikonkatu 5, 50100 Mikkeli Y-tunnus 0215839-7 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6.57421875" style="138" customWidth="1"/>
    <col min="2" max="2" width="8.140625" style="138" customWidth="1"/>
    <col min="3" max="3" width="45.7109375" style="138" customWidth="1"/>
    <col min="4" max="4" width="7.8515625" style="138" customWidth="1"/>
    <col min="5" max="5" width="45.7109375" style="138" customWidth="1"/>
    <col min="6" max="6" width="8.421875" style="138" customWidth="1"/>
    <col min="7" max="7" width="44.7109375" style="138" customWidth="1"/>
    <col min="8" max="8" width="11.28125" style="138" customWidth="1"/>
    <col min="9" max="9" width="45.8515625" style="138" customWidth="1"/>
    <col min="10" max="16384" width="9.140625" style="138" customWidth="1"/>
  </cols>
  <sheetData>
    <row r="1" spans="1:12" ht="27.75" customHeight="1">
      <c r="A1" s="519" t="s">
        <v>263</v>
      </c>
      <c r="B1" s="142"/>
      <c r="C1" s="142"/>
      <c r="D1" s="143"/>
      <c r="E1" s="144"/>
      <c r="F1" s="143"/>
      <c r="G1" s="144"/>
      <c r="H1" s="145" t="s">
        <v>57</v>
      </c>
      <c r="I1" s="146" t="s">
        <v>98</v>
      </c>
      <c r="J1" s="147"/>
      <c r="K1" s="148"/>
      <c r="L1" s="148"/>
    </row>
    <row r="2" spans="1:12" ht="16.5">
      <c r="A2" s="149" t="s">
        <v>1</v>
      </c>
      <c r="B2" s="150"/>
      <c r="C2" s="150"/>
      <c r="D2" s="150"/>
      <c r="E2" s="150"/>
      <c r="F2" s="150"/>
      <c r="G2" s="150"/>
      <c r="H2" s="151"/>
      <c r="I2" s="152" t="s">
        <v>58</v>
      </c>
      <c r="J2" s="153">
        <f>+B42</f>
        <v>0</v>
      </c>
      <c r="K2" s="148"/>
      <c r="L2" s="148"/>
    </row>
    <row r="3" spans="1:12" ht="16.5">
      <c r="A3" s="149" t="s">
        <v>59</v>
      </c>
      <c r="B3" s="150"/>
      <c r="C3" s="154"/>
      <c r="D3" s="154"/>
      <c r="E3" s="154"/>
      <c r="F3" s="154"/>
      <c r="G3" s="154"/>
      <c r="H3" s="151"/>
      <c r="I3" s="152" t="s">
        <v>60</v>
      </c>
      <c r="J3" s="153">
        <f>+D42</f>
        <v>0</v>
      </c>
      <c r="K3" s="148"/>
      <c r="L3" s="148"/>
    </row>
    <row r="4" spans="1:12" ht="16.5">
      <c r="A4" s="149"/>
      <c r="B4" s="150"/>
      <c r="C4" s="155"/>
      <c r="D4" s="155"/>
      <c r="E4" s="155"/>
      <c r="F4" s="155"/>
      <c r="G4" s="156"/>
      <c r="H4" s="151"/>
      <c r="I4" s="152" t="s">
        <v>61</v>
      </c>
      <c r="J4" s="153">
        <f>+F42</f>
        <v>0</v>
      </c>
      <c r="K4" s="148"/>
      <c r="L4" s="148"/>
    </row>
    <row r="5" spans="1:12" ht="16.5">
      <c r="A5" s="149" t="s">
        <v>62</v>
      </c>
      <c r="B5" s="150"/>
      <c r="C5" s="157"/>
      <c r="D5" s="157"/>
      <c r="E5" s="157"/>
      <c r="F5" s="157"/>
      <c r="G5" s="157"/>
      <c r="H5" s="158"/>
      <c r="I5" s="159" t="s">
        <v>63</v>
      </c>
      <c r="J5" s="153">
        <f>+H42</f>
        <v>0</v>
      </c>
      <c r="K5" s="148"/>
      <c r="L5" s="148"/>
    </row>
    <row r="6" spans="1:12" ht="16.5">
      <c r="A6" s="160"/>
      <c r="B6" s="148"/>
      <c r="C6" s="161"/>
      <c r="D6" s="148"/>
      <c r="E6" s="161"/>
      <c r="F6" s="148"/>
      <c r="G6" s="161"/>
      <c r="H6" s="162"/>
      <c r="I6" s="163" t="s">
        <v>64</v>
      </c>
      <c r="J6" s="164">
        <f>SUM(J2:J5)</f>
        <v>0</v>
      </c>
      <c r="K6" s="148"/>
      <c r="L6" s="148"/>
    </row>
    <row r="7" spans="1:12" ht="16.5">
      <c r="A7" s="165"/>
      <c r="B7" s="166" t="s">
        <v>65</v>
      </c>
      <c r="C7" s="167"/>
      <c r="D7" s="166" t="s">
        <v>266</v>
      </c>
      <c r="E7" s="167"/>
      <c r="F7" s="166" t="s">
        <v>66</v>
      </c>
      <c r="G7" s="167"/>
      <c r="H7" s="166" t="s">
        <v>67</v>
      </c>
      <c r="I7" s="167"/>
      <c r="J7" s="168" t="s">
        <v>68</v>
      </c>
      <c r="K7" s="148"/>
      <c r="L7" s="148"/>
    </row>
    <row r="8" spans="1:12" ht="16.5">
      <c r="A8" s="169" t="s">
        <v>31</v>
      </c>
      <c r="B8" s="170" t="s">
        <v>69</v>
      </c>
      <c r="C8" s="171" t="s">
        <v>70</v>
      </c>
      <c r="D8" s="170" t="s">
        <v>69</v>
      </c>
      <c r="E8" s="172" t="s">
        <v>70</v>
      </c>
      <c r="F8" s="170" t="s">
        <v>69</v>
      </c>
      <c r="G8" s="172" t="s">
        <v>70</v>
      </c>
      <c r="H8" s="170" t="s">
        <v>69</v>
      </c>
      <c r="I8" s="172" t="s">
        <v>70</v>
      </c>
      <c r="J8" s="173"/>
      <c r="K8" s="148"/>
      <c r="L8" s="148"/>
    </row>
    <row r="9" spans="1:12" ht="16.5">
      <c r="A9" s="174">
        <v>1</v>
      </c>
      <c r="B9" s="175"/>
      <c r="C9" s="176"/>
      <c r="D9" s="175"/>
      <c r="E9" s="177"/>
      <c r="F9" s="175"/>
      <c r="G9" s="177"/>
      <c r="H9" s="230">
        <f aca="true" t="shared" si="0" ref="H9:H38">8-B9-D9</f>
        <v>8</v>
      </c>
      <c r="I9" s="177"/>
      <c r="J9" s="175">
        <f>B9+D9+F9+H9</f>
        <v>8</v>
      </c>
      <c r="K9" s="148"/>
      <c r="L9" s="148"/>
    </row>
    <row r="10" spans="1:12" ht="16.5">
      <c r="A10" s="178">
        <v>2</v>
      </c>
      <c r="B10" s="179"/>
      <c r="C10" s="180"/>
      <c r="D10" s="179"/>
      <c r="E10" s="181"/>
      <c r="F10" s="179"/>
      <c r="G10" s="181"/>
      <c r="H10" s="231">
        <f t="shared" si="0"/>
        <v>8</v>
      </c>
      <c r="I10" s="181"/>
      <c r="J10" s="175">
        <f aca="true" t="shared" si="1" ref="J10:J40">B10+D10+F10+H10</f>
        <v>8</v>
      </c>
      <c r="K10" s="148"/>
      <c r="L10" s="148"/>
    </row>
    <row r="11" spans="1:12" ht="16.5">
      <c r="A11" s="178">
        <v>3</v>
      </c>
      <c r="B11" s="179"/>
      <c r="C11" s="180"/>
      <c r="D11" s="179"/>
      <c r="E11" s="181"/>
      <c r="F11" s="179"/>
      <c r="G11" s="181"/>
      <c r="H11" s="231">
        <f t="shared" si="0"/>
        <v>8</v>
      </c>
      <c r="I11" s="181"/>
      <c r="J11" s="175">
        <f t="shared" si="1"/>
        <v>8</v>
      </c>
      <c r="K11" s="148"/>
      <c r="L11" s="148"/>
    </row>
    <row r="12" spans="1:12" ht="16.5">
      <c r="A12" s="178">
        <v>4</v>
      </c>
      <c r="B12" s="179"/>
      <c r="C12" s="180"/>
      <c r="D12" s="179"/>
      <c r="E12" s="181"/>
      <c r="F12" s="179"/>
      <c r="G12" s="181"/>
      <c r="H12" s="231">
        <f t="shared" si="0"/>
        <v>8</v>
      </c>
      <c r="I12" s="181"/>
      <c r="J12" s="175">
        <f t="shared" si="1"/>
        <v>8</v>
      </c>
      <c r="K12" s="148"/>
      <c r="L12" s="148"/>
    </row>
    <row r="13" spans="1:12" ht="16.5">
      <c r="A13" s="178">
        <v>5</v>
      </c>
      <c r="B13" s="179"/>
      <c r="C13" s="180"/>
      <c r="D13" s="179"/>
      <c r="E13" s="181"/>
      <c r="F13" s="179"/>
      <c r="G13" s="181"/>
      <c r="H13" s="231">
        <f t="shared" si="0"/>
        <v>8</v>
      </c>
      <c r="I13" s="181"/>
      <c r="J13" s="175">
        <f t="shared" si="1"/>
        <v>8</v>
      </c>
      <c r="K13" s="148"/>
      <c r="L13" s="148"/>
    </row>
    <row r="14" spans="1:12" ht="16.5">
      <c r="A14" s="178">
        <v>6</v>
      </c>
      <c r="B14" s="179"/>
      <c r="C14" s="180"/>
      <c r="D14" s="179"/>
      <c r="E14" s="181"/>
      <c r="F14" s="179"/>
      <c r="G14" s="181"/>
      <c r="H14" s="231">
        <v>0</v>
      </c>
      <c r="I14" s="181" t="s">
        <v>267</v>
      </c>
      <c r="J14" s="175">
        <f t="shared" si="1"/>
        <v>0</v>
      </c>
      <c r="K14" s="148"/>
      <c r="L14" s="148"/>
    </row>
    <row r="15" spans="1:12" ht="16.5">
      <c r="A15" s="178">
        <v>7</v>
      </c>
      <c r="B15" s="179"/>
      <c r="C15" s="180"/>
      <c r="D15" s="179"/>
      <c r="E15" s="181"/>
      <c r="F15" s="179"/>
      <c r="G15" s="181"/>
      <c r="H15" s="231">
        <v>0</v>
      </c>
      <c r="I15" s="181" t="s">
        <v>267</v>
      </c>
      <c r="J15" s="175">
        <f t="shared" si="1"/>
        <v>0</v>
      </c>
      <c r="K15" s="148"/>
      <c r="L15" s="148"/>
    </row>
    <row r="16" spans="1:12" ht="16.5">
      <c r="A16" s="178">
        <v>8</v>
      </c>
      <c r="B16" s="179"/>
      <c r="C16" s="180"/>
      <c r="D16" s="179"/>
      <c r="E16" s="181"/>
      <c r="F16" s="179"/>
      <c r="G16" s="181"/>
      <c r="H16" s="231">
        <f t="shared" si="0"/>
        <v>8</v>
      </c>
      <c r="I16" s="181"/>
      <c r="J16" s="175">
        <f t="shared" si="1"/>
        <v>8</v>
      </c>
      <c r="K16" s="148"/>
      <c r="L16" s="148"/>
    </row>
    <row r="17" spans="1:12" ht="16.5">
      <c r="A17" s="178">
        <v>9</v>
      </c>
      <c r="B17" s="179"/>
      <c r="C17" s="180"/>
      <c r="D17" s="179"/>
      <c r="E17" s="181"/>
      <c r="F17" s="179"/>
      <c r="G17" s="181"/>
      <c r="H17" s="231">
        <f t="shared" si="0"/>
        <v>8</v>
      </c>
      <c r="I17" s="181"/>
      <c r="J17" s="175">
        <f t="shared" si="1"/>
        <v>8</v>
      </c>
      <c r="K17" s="148"/>
      <c r="L17" s="148"/>
    </row>
    <row r="18" spans="1:12" ht="16.5">
      <c r="A18" s="178">
        <v>10</v>
      </c>
      <c r="B18" s="179"/>
      <c r="C18" s="180"/>
      <c r="D18" s="179"/>
      <c r="E18" s="182"/>
      <c r="F18" s="179"/>
      <c r="G18" s="182"/>
      <c r="H18" s="231">
        <f t="shared" si="0"/>
        <v>8</v>
      </c>
      <c r="I18" s="183"/>
      <c r="J18" s="175">
        <f t="shared" si="1"/>
        <v>8</v>
      </c>
      <c r="K18" s="148"/>
      <c r="L18" s="148"/>
    </row>
    <row r="19" spans="1:12" ht="16.5">
      <c r="A19" s="178">
        <v>11</v>
      </c>
      <c r="B19" s="179"/>
      <c r="C19" s="180"/>
      <c r="D19" s="179"/>
      <c r="E19" s="181"/>
      <c r="F19" s="179"/>
      <c r="G19" s="181"/>
      <c r="H19" s="231">
        <f t="shared" si="0"/>
        <v>8</v>
      </c>
      <c r="I19" s="181"/>
      <c r="J19" s="175">
        <f t="shared" si="1"/>
        <v>8</v>
      </c>
      <c r="K19" s="148"/>
      <c r="L19" s="148"/>
    </row>
    <row r="20" spans="1:12" ht="16.5">
      <c r="A20" s="178">
        <v>12</v>
      </c>
      <c r="B20" s="179"/>
      <c r="C20" s="180"/>
      <c r="D20" s="179"/>
      <c r="E20" s="181"/>
      <c r="F20" s="179"/>
      <c r="G20" s="181"/>
      <c r="H20" s="231">
        <v>0</v>
      </c>
      <c r="I20" s="181" t="s">
        <v>267</v>
      </c>
      <c r="J20" s="175">
        <f t="shared" si="1"/>
        <v>0</v>
      </c>
      <c r="K20" s="148"/>
      <c r="L20" s="148"/>
    </row>
    <row r="21" spans="1:12" ht="16.5">
      <c r="A21" s="178">
        <v>13</v>
      </c>
      <c r="B21" s="179"/>
      <c r="C21" s="180"/>
      <c r="D21" s="179"/>
      <c r="E21" s="181"/>
      <c r="F21" s="179"/>
      <c r="G21" s="181"/>
      <c r="H21" s="231">
        <v>0</v>
      </c>
      <c r="I21" s="181" t="s">
        <v>267</v>
      </c>
      <c r="J21" s="175">
        <f t="shared" si="1"/>
        <v>0</v>
      </c>
      <c r="K21" s="148"/>
      <c r="L21" s="148"/>
    </row>
    <row r="22" spans="1:12" ht="16.5">
      <c r="A22" s="178">
        <v>14</v>
      </c>
      <c r="B22" s="179"/>
      <c r="C22" s="180"/>
      <c r="D22" s="179"/>
      <c r="E22" s="184"/>
      <c r="F22" s="185"/>
      <c r="G22" s="184"/>
      <c r="H22" s="232">
        <f t="shared" si="0"/>
        <v>8</v>
      </c>
      <c r="I22" s="184"/>
      <c r="J22" s="175">
        <f t="shared" si="1"/>
        <v>8</v>
      </c>
      <c r="K22" s="148"/>
      <c r="L22" s="148"/>
    </row>
    <row r="23" spans="1:12" ht="16.5">
      <c r="A23" s="178">
        <v>15</v>
      </c>
      <c r="B23" s="179"/>
      <c r="C23" s="180"/>
      <c r="D23" s="179"/>
      <c r="E23" s="181"/>
      <c r="F23" s="179"/>
      <c r="G23" s="181"/>
      <c r="H23" s="231">
        <f t="shared" si="0"/>
        <v>8</v>
      </c>
      <c r="I23" s="181"/>
      <c r="J23" s="175">
        <f t="shared" si="1"/>
        <v>8</v>
      </c>
      <c r="K23" s="148"/>
      <c r="L23" s="148"/>
    </row>
    <row r="24" spans="1:12" ht="16.5">
      <c r="A24" s="178">
        <v>16</v>
      </c>
      <c r="B24" s="179"/>
      <c r="C24" s="180"/>
      <c r="D24" s="179"/>
      <c r="E24" s="181"/>
      <c r="F24" s="179"/>
      <c r="G24" s="181"/>
      <c r="H24" s="231">
        <f t="shared" si="0"/>
        <v>8</v>
      </c>
      <c r="I24" s="181"/>
      <c r="J24" s="175">
        <f t="shared" si="1"/>
        <v>8</v>
      </c>
      <c r="K24" s="148"/>
      <c r="L24" s="148"/>
    </row>
    <row r="25" spans="1:12" ht="16.5">
      <c r="A25" s="178">
        <v>17</v>
      </c>
      <c r="B25" s="179"/>
      <c r="C25" s="180"/>
      <c r="D25" s="179"/>
      <c r="E25" s="181"/>
      <c r="F25" s="179"/>
      <c r="G25" s="181"/>
      <c r="H25" s="231">
        <f t="shared" si="0"/>
        <v>8</v>
      </c>
      <c r="I25" s="181"/>
      <c r="J25" s="175">
        <f t="shared" si="1"/>
        <v>8</v>
      </c>
      <c r="K25" s="148"/>
      <c r="L25" s="148"/>
    </row>
    <row r="26" spans="1:12" ht="16.5">
      <c r="A26" s="178">
        <v>18</v>
      </c>
      <c r="B26" s="179"/>
      <c r="C26" s="180"/>
      <c r="D26" s="179"/>
      <c r="E26" s="181"/>
      <c r="F26" s="179"/>
      <c r="G26" s="181"/>
      <c r="H26" s="231">
        <v>0</v>
      </c>
      <c r="I26" s="181" t="s">
        <v>267</v>
      </c>
      <c r="J26" s="175">
        <f t="shared" si="1"/>
        <v>0</v>
      </c>
      <c r="K26" s="148"/>
      <c r="L26" s="148"/>
    </row>
    <row r="27" spans="1:12" ht="16.5">
      <c r="A27" s="178">
        <v>19</v>
      </c>
      <c r="B27" s="179"/>
      <c r="C27" s="180"/>
      <c r="D27" s="179"/>
      <c r="E27" s="181"/>
      <c r="F27" s="179"/>
      <c r="G27" s="181"/>
      <c r="H27" s="231">
        <v>0</v>
      </c>
      <c r="I27" s="181" t="s">
        <v>267</v>
      </c>
      <c r="J27" s="175">
        <f t="shared" si="1"/>
        <v>0</v>
      </c>
      <c r="K27" s="148"/>
      <c r="L27" s="148"/>
    </row>
    <row r="28" spans="1:12" ht="16.5">
      <c r="A28" s="178">
        <v>20</v>
      </c>
      <c r="B28" s="179"/>
      <c r="C28" s="180"/>
      <c r="D28" s="179"/>
      <c r="E28" s="181"/>
      <c r="F28" s="179"/>
      <c r="G28" s="181"/>
      <c r="H28" s="231">
        <f t="shared" si="0"/>
        <v>8</v>
      </c>
      <c r="I28" s="181"/>
      <c r="J28" s="175">
        <f t="shared" si="1"/>
        <v>8</v>
      </c>
      <c r="K28" s="148"/>
      <c r="L28" s="148"/>
    </row>
    <row r="29" spans="1:12" ht="16.5">
      <c r="A29" s="178">
        <v>21</v>
      </c>
      <c r="B29" s="179"/>
      <c r="C29" s="180"/>
      <c r="D29" s="185"/>
      <c r="E29" s="184"/>
      <c r="F29" s="185"/>
      <c r="G29" s="184"/>
      <c r="H29" s="232">
        <f t="shared" si="0"/>
        <v>8</v>
      </c>
      <c r="I29" s="184"/>
      <c r="J29" s="175">
        <f t="shared" si="1"/>
        <v>8</v>
      </c>
      <c r="K29" s="148"/>
      <c r="L29" s="148"/>
    </row>
    <row r="30" spans="1:12" ht="16.5">
      <c r="A30" s="178">
        <v>22</v>
      </c>
      <c r="B30" s="179"/>
      <c r="C30" s="180"/>
      <c r="D30" s="179"/>
      <c r="E30" s="181"/>
      <c r="F30" s="179"/>
      <c r="G30" s="181"/>
      <c r="H30" s="231">
        <f t="shared" si="0"/>
        <v>8</v>
      </c>
      <c r="I30" s="181"/>
      <c r="J30" s="175">
        <f t="shared" si="1"/>
        <v>8</v>
      </c>
      <c r="K30" s="148"/>
      <c r="L30" s="148"/>
    </row>
    <row r="31" spans="1:12" ht="16.5">
      <c r="A31" s="178">
        <v>23</v>
      </c>
      <c r="B31" s="179"/>
      <c r="C31" s="180"/>
      <c r="D31" s="179"/>
      <c r="E31" s="181"/>
      <c r="F31" s="179"/>
      <c r="G31" s="181"/>
      <c r="H31" s="231">
        <f t="shared" si="0"/>
        <v>8</v>
      </c>
      <c r="I31" s="181"/>
      <c r="J31" s="175">
        <f t="shared" si="1"/>
        <v>8</v>
      </c>
      <c r="K31" s="148"/>
      <c r="L31" s="148"/>
    </row>
    <row r="32" spans="1:12" ht="16.5">
      <c r="A32" s="178">
        <v>24</v>
      </c>
      <c r="B32" s="179"/>
      <c r="C32" s="180"/>
      <c r="D32" s="179"/>
      <c r="E32" s="181"/>
      <c r="F32" s="179"/>
      <c r="G32" s="181"/>
      <c r="H32" s="231">
        <v>0</v>
      </c>
      <c r="I32" s="181" t="s">
        <v>267</v>
      </c>
      <c r="J32" s="175">
        <f t="shared" si="1"/>
        <v>0</v>
      </c>
      <c r="K32" s="148"/>
      <c r="L32" s="148"/>
    </row>
    <row r="33" spans="1:12" ht="16.5">
      <c r="A33" s="178">
        <v>25</v>
      </c>
      <c r="B33" s="179"/>
      <c r="C33" s="180"/>
      <c r="D33" s="179"/>
      <c r="E33" s="181"/>
      <c r="F33" s="179"/>
      <c r="G33" s="181"/>
      <c r="H33" s="231">
        <v>0</v>
      </c>
      <c r="I33" s="181" t="s">
        <v>267</v>
      </c>
      <c r="J33" s="175">
        <f t="shared" si="1"/>
        <v>0</v>
      </c>
      <c r="K33" s="148"/>
      <c r="L33" s="148"/>
    </row>
    <row r="34" spans="1:12" ht="16.5">
      <c r="A34" s="178">
        <v>26</v>
      </c>
      <c r="B34" s="179"/>
      <c r="C34" s="182"/>
      <c r="D34" s="179"/>
      <c r="E34" s="181"/>
      <c r="F34" s="179"/>
      <c r="G34" s="181"/>
      <c r="H34" s="231">
        <f t="shared" si="0"/>
        <v>8</v>
      </c>
      <c r="I34" s="181"/>
      <c r="J34" s="175">
        <f t="shared" si="1"/>
        <v>8</v>
      </c>
      <c r="K34" s="148"/>
      <c r="L34" s="148"/>
    </row>
    <row r="35" spans="1:12" ht="16.5">
      <c r="A35" s="178">
        <v>27</v>
      </c>
      <c r="B35" s="179"/>
      <c r="C35" s="180"/>
      <c r="D35" s="179"/>
      <c r="E35" s="181"/>
      <c r="F35" s="179"/>
      <c r="G35" s="181"/>
      <c r="H35" s="231">
        <f t="shared" si="0"/>
        <v>8</v>
      </c>
      <c r="I35" s="181"/>
      <c r="J35" s="175">
        <f t="shared" si="1"/>
        <v>8</v>
      </c>
      <c r="K35" s="148"/>
      <c r="L35" s="148"/>
    </row>
    <row r="36" spans="1:12" ht="16.5">
      <c r="A36" s="178">
        <v>28</v>
      </c>
      <c r="B36" s="179"/>
      <c r="C36" s="180"/>
      <c r="D36" s="185"/>
      <c r="E36" s="184"/>
      <c r="F36" s="185"/>
      <c r="G36" s="184"/>
      <c r="H36" s="231">
        <f t="shared" si="0"/>
        <v>8</v>
      </c>
      <c r="I36" s="184"/>
      <c r="J36" s="175">
        <f t="shared" si="1"/>
        <v>8</v>
      </c>
      <c r="K36" s="148"/>
      <c r="L36" s="148"/>
    </row>
    <row r="37" spans="1:12" ht="16.5">
      <c r="A37" s="178">
        <v>29</v>
      </c>
      <c r="B37" s="179"/>
      <c r="C37" s="180"/>
      <c r="D37" s="179"/>
      <c r="E37" s="181"/>
      <c r="F37" s="179"/>
      <c r="G37" s="181"/>
      <c r="H37" s="231">
        <f t="shared" si="0"/>
        <v>8</v>
      </c>
      <c r="I37" s="181"/>
      <c r="J37" s="175">
        <f t="shared" si="1"/>
        <v>8</v>
      </c>
      <c r="K37" s="148"/>
      <c r="L37" s="148"/>
    </row>
    <row r="38" spans="1:12" ht="16.5">
      <c r="A38" s="178">
        <v>30</v>
      </c>
      <c r="B38" s="179"/>
      <c r="C38" s="180"/>
      <c r="D38" s="179"/>
      <c r="E38" s="186"/>
      <c r="F38" s="179"/>
      <c r="G38" s="186"/>
      <c r="H38" s="231">
        <f t="shared" si="0"/>
        <v>8</v>
      </c>
      <c r="I38" s="181"/>
      <c r="J38" s="175">
        <f t="shared" si="1"/>
        <v>8</v>
      </c>
      <c r="K38" s="148"/>
      <c r="L38" s="148"/>
    </row>
    <row r="39" spans="1:12" ht="17.25" thickBot="1">
      <c r="A39" s="187">
        <v>31</v>
      </c>
      <c r="B39" s="188"/>
      <c r="C39" s="189"/>
      <c r="D39" s="188"/>
      <c r="E39" s="190"/>
      <c r="F39" s="188"/>
      <c r="G39" s="190"/>
      <c r="H39" s="231">
        <v>0</v>
      </c>
      <c r="I39" s="191" t="s">
        <v>267</v>
      </c>
      <c r="J39" s="175">
        <f t="shared" si="1"/>
        <v>0</v>
      </c>
      <c r="K39" s="148"/>
      <c r="L39" s="148"/>
    </row>
    <row r="40" spans="1:12" ht="17.25" thickBot="1">
      <c r="A40" s="192" t="s">
        <v>71</v>
      </c>
      <c r="B40" s="193">
        <f>SUM(B9:B39)</f>
        <v>0</v>
      </c>
      <c r="C40" s="194" t="s">
        <v>72</v>
      </c>
      <c r="D40" s="193">
        <f>SUM(D9:D39)</f>
        <v>0</v>
      </c>
      <c r="E40" s="194" t="s">
        <v>72</v>
      </c>
      <c r="F40" s="193">
        <f>SUM(F9:F39)</f>
        <v>0</v>
      </c>
      <c r="G40" s="194" t="s">
        <v>72</v>
      </c>
      <c r="H40" s="195">
        <f>SUM(H9:H39)</f>
        <v>176</v>
      </c>
      <c r="I40" s="196" t="s">
        <v>73</v>
      </c>
      <c r="J40" s="197">
        <f t="shared" si="1"/>
        <v>176</v>
      </c>
      <c r="K40" s="148"/>
      <c r="L40" s="148"/>
    </row>
    <row r="41" spans="1:12" ht="25.5" customHeight="1" thickBot="1">
      <c r="A41" s="198"/>
      <c r="B41" s="199">
        <f>+$B$43/$J$40</f>
        <v>0</v>
      </c>
      <c r="C41" s="200" t="s">
        <v>74</v>
      </c>
      <c r="D41" s="199">
        <f>+$B$43/$J$40</f>
        <v>0</v>
      </c>
      <c r="E41" s="201" t="s">
        <v>74</v>
      </c>
      <c r="F41" s="199">
        <f>+$B$43/$J$40</f>
        <v>0</v>
      </c>
      <c r="G41" s="201" t="s">
        <v>74</v>
      </c>
      <c r="H41" s="199">
        <f>+$B$43/$J$40</f>
        <v>0</v>
      </c>
      <c r="I41" s="202" t="s">
        <v>74</v>
      </c>
      <c r="J41" s="203"/>
      <c r="K41" s="148"/>
      <c r="L41" s="148"/>
    </row>
    <row r="42" spans="1:12" ht="25.5" customHeight="1" thickBot="1">
      <c r="A42" s="204"/>
      <c r="B42" s="205">
        <f>+B41*B40</f>
        <v>0</v>
      </c>
      <c r="C42" s="206" t="s">
        <v>75</v>
      </c>
      <c r="D42" s="207">
        <f>+D41*D40</f>
        <v>0</v>
      </c>
      <c r="E42" s="208" t="s">
        <v>76</v>
      </c>
      <c r="F42" s="207">
        <f>+F41*F40</f>
        <v>0</v>
      </c>
      <c r="G42" s="208" t="s">
        <v>76</v>
      </c>
      <c r="H42" s="209">
        <f>+H41*H40</f>
        <v>0</v>
      </c>
      <c r="I42" s="210" t="s">
        <v>77</v>
      </c>
      <c r="J42" s="211">
        <f>+B42+D42+F42+H42</f>
        <v>0</v>
      </c>
      <c r="K42" s="148"/>
      <c r="L42" s="148"/>
    </row>
    <row r="43" spans="1:12" ht="34.5" thickBot="1" thickTop="1">
      <c r="A43" s="212"/>
      <c r="B43" s="213"/>
      <c r="C43" s="148"/>
      <c r="D43" s="148"/>
      <c r="E43" s="148"/>
      <c r="F43" s="148"/>
      <c r="G43" s="148"/>
      <c r="H43" s="148"/>
      <c r="I43" s="214" t="s">
        <v>82</v>
      </c>
      <c r="J43" s="215"/>
      <c r="K43" s="148"/>
      <c r="L43" s="148"/>
    </row>
    <row r="44" spans="1:12" ht="16.5">
      <c r="A44" s="505"/>
      <c r="B44" s="506"/>
      <c r="C44" s="506"/>
      <c r="D44" s="216" t="s">
        <v>262</v>
      </c>
      <c r="F44" s="217"/>
      <c r="G44" s="218"/>
      <c r="H44" s="148"/>
      <c r="I44" s="219"/>
      <c r="J44" s="220"/>
      <c r="K44" s="148"/>
      <c r="L44" s="148"/>
    </row>
    <row r="45" spans="1:12" ht="16.5">
      <c r="A45" s="507"/>
      <c r="B45" s="506"/>
      <c r="C45" s="506"/>
      <c r="D45" s="516" t="s">
        <v>78</v>
      </c>
      <c r="E45" s="517"/>
      <c r="F45" s="221"/>
      <c r="G45" s="516" t="s">
        <v>79</v>
      </c>
      <c r="H45" s="517"/>
      <c r="I45" s="222"/>
      <c r="J45" s="223"/>
      <c r="K45" s="148"/>
      <c r="L45" s="148"/>
    </row>
    <row r="46" spans="1:12" ht="16.5">
      <c r="A46" s="505"/>
      <c r="B46" s="506"/>
      <c r="C46" s="506"/>
      <c r="D46" s="508"/>
      <c r="E46" s="150"/>
      <c r="F46" s="150"/>
      <c r="G46" s="225" t="s">
        <v>80</v>
      </c>
      <c r="J46" s="220"/>
      <c r="K46" s="148"/>
      <c r="L46" s="148"/>
    </row>
    <row r="47" spans="1:12" ht="16.5">
      <c r="A47" s="505"/>
      <c r="B47" s="506"/>
      <c r="C47" s="506"/>
      <c r="D47" s="508"/>
      <c r="E47" s="150"/>
      <c r="F47" s="150"/>
      <c r="G47" s="150"/>
      <c r="H47" s="224"/>
      <c r="I47" s="150"/>
      <c r="J47" s="220"/>
      <c r="K47" s="148"/>
      <c r="L47" s="148"/>
    </row>
    <row r="48" spans="1:12" ht="16.5">
      <c r="A48" s="505"/>
      <c r="B48" s="506"/>
      <c r="C48" s="506"/>
      <c r="D48" s="516" t="s">
        <v>78</v>
      </c>
      <c r="E48" s="517"/>
      <c r="F48" s="221"/>
      <c r="G48" s="516" t="s">
        <v>81</v>
      </c>
      <c r="H48" s="517"/>
      <c r="I48" s="222"/>
      <c r="J48" s="223"/>
      <c r="K48" s="148"/>
      <c r="L48" s="148"/>
    </row>
    <row r="49" spans="1:12" ht="16.5">
      <c r="A49" s="509"/>
      <c r="B49" s="510"/>
      <c r="C49" s="511"/>
      <c r="D49" s="510"/>
      <c r="E49" s="226"/>
      <c r="F49" s="226"/>
      <c r="G49" s="227" t="s">
        <v>80</v>
      </c>
      <c r="H49" s="518"/>
      <c r="I49" s="518"/>
      <c r="J49" s="223"/>
      <c r="K49" s="148"/>
      <c r="L49" s="148"/>
    </row>
    <row r="50" spans="1:12" ht="16.5">
      <c r="A50" s="228"/>
      <c r="B50" s="148"/>
      <c r="C50" s="161"/>
      <c r="D50" s="148"/>
      <c r="E50" s="161"/>
      <c r="F50" s="148"/>
      <c r="G50" s="161"/>
      <c r="H50" s="148"/>
      <c r="I50" s="161"/>
      <c r="J50" s="148"/>
      <c r="K50" s="148"/>
      <c r="L50" s="148"/>
    </row>
    <row r="51" spans="1:12" ht="18.75">
      <c r="A51" s="148"/>
      <c r="B51" s="515" t="s">
        <v>261</v>
      </c>
      <c r="C51" s="512"/>
      <c r="D51" s="148"/>
      <c r="E51" s="161"/>
      <c r="F51" s="148"/>
      <c r="G51" s="161"/>
      <c r="H51" s="148"/>
      <c r="I51" s="161"/>
      <c r="J51" s="148"/>
      <c r="K51" s="148"/>
      <c r="L51" s="148"/>
    </row>
    <row r="52" spans="1:12" ht="18.75">
      <c r="A52" s="148"/>
      <c r="B52" s="513"/>
      <c r="C52" s="515" t="s">
        <v>268</v>
      </c>
      <c r="D52" s="515"/>
      <c r="E52" s="515"/>
      <c r="F52" s="515"/>
      <c r="G52" s="515"/>
      <c r="H52" s="528"/>
      <c r="I52" s="161"/>
      <c r="J52" s="148"/>
      <c r="K52" s="148"/>
      <c r="L52" s="148"/>
    </row>
    <row r="53" spans="1:12" ht="18.75">
      <c r="A53" s="148"/>
      <c r="B53" s="513"/>
      <c r="C53" s="527" t="s">
        <v>269</v>
      </c>
      <c r="D53" s="515"/>
      <c r="E53" s="526"/>
      <c r="F53" s="526"/>
      <c r="G53" s="515"/>
      <c r="H53" s="148"/>
      <c r="I53" s="161"/>
      <c r="J53" s="148"/>
      <c r="K53" s="148"/>
      <c r="L53" s="148"/>
    </row>
    <row r="54" spans="1:12" ht="18.75">
      <c r="A54" s="148"/>
      <c r="B54" s="514"/>
      <c r="C54" s="515" t="s">
        <v>270</v>
      </c>
      <c r="D54" s="515"/>
      <c r="E54" s="515"/>
      <c r="F54" s="515"/>
      <c r="G54" s="515"/>
      <c r="H54" s="148"/>
      <c r="I54" s="161"/>
      <c r="J54" s="148"/>
      <c r="K54" s="148"/>
      <c r="L54" s="148"/>
    </row>
    <row r="55" spans="2:12" ht="18.75">
      <c r="B55" s="513"/>
      <c r="C55" s="515" t="s">
        <v>271</v>
      </c>
      <c r="D55" s="515"/>
      <c r="E55" s="515"/>
      <c r="F55" s="515"/>
      <c r="G55" s="515"/>
      <c r="H55" s="148"/>
      <c r="I55" s="161"/>
      <c r="J55" s="148"/>
      <c r="K55" s="148"/>
      <c r="L55" s="148"/>
    </row>
    <row r="56" spans="3:12" ht="18.75">
      <c r="C56" s="515" t="s">
        <v>272</v>
      </c>
      <c r="D56" s="515"/>
      <c r="E56" s="515"/>
      <c r="F56" s="515"/>
      <c r="G56" s="515"/>
      <c r="H56" s="148"/>
      <c r="I56" s="161"/>
      <c r="J56" s="148"/>
      <c r="K56" s="148"/>
      <c r="L56" s="148"/>
    </row>
    <row r="57" spans="1:12" ht="18.75">
      <c r="A57" s="148"/>
      <c r="B57" s="148"/>
      <c r="C57" s="515" t="s">
        <v>273</v>
      </c>
      <c r="D57" s="515"/>
      <c r="E57" s="515"/>
      <c r="F57" s="515"/>
      <c r="G57" s="515"/>
      <c r="H57" s="148"/>
      <c r="I57" s="161"/>
      <c r="J57" s="148"/>
      <c r="K57" s="148"/>
      <c r="L57" s="148"/>
    </row>
    <row r="58" spans="2:8" ht="18.75">
      <c r="B58" s="482"/>
      <c r="C58" s="515"/>
      <c r="D58" s="515"/>
      <c r="E58" s="515"/>
      <c r="F58" s="515"/>
      <c r="G58" s="515"/>
      <c r="H58" s="148"/>
    </row>
    <row r="59" spans="3:9" ht="18">
      <c r="C59" s="529" t="s">
        <v>223</v>
      </c>
      <c r="D59" s="529"/>
      <c r="E59" s="529"/>
      <c r="F59" s="529"/>
      <c r="G59" s="529"/>
      <c r="H59" s="525"/>
      <c r="I59" s="525"/>
    </row>
    <row r="60" spans="3:9" ht="18">
      <c r="C60" s="529" t="s">
        <v>224</v>
      </c>
      <c r="D60" s="529"/>
      <c r="E60" s="529"/>
      <c r="F60" s="529"/>
      <c r="G60" s="529"/>
      <c r="H60" s="525"/>
      <c r="I60" s="525"/>
    </row>
    <row r="61" spans="3:9" ht="12.75">
      <c r="C61" s="525"/>
      <c r="D61" s="525"/>
      <c r="E61" s="525"/>
      <c r="F61" s="525"/>
      <c r="G61" s="525"/>
      <c r="H61" s="525"/>
      <c r="I61" s="525"/>
    </row>
    <row r="62" spans="3:9" ht="12.75">
      <c r="C62" s="525"/>
      <c r="D62" s="525"/>
      <c r="E62" s="525"/>
      <c r="F62" s="525"/>
      <c r="G62" s="525"/>
      <c r="H62" s="525"/>
      <c r="I62" s="525"/>
    </row>
  </sheetData>
  <sheetProtection/>
  <printOptions horizontalCentered="1"/>
  <pageMargins left="0" right="0" top="1.3779527559055118" bottom="0.5905511811023623" header="0.31496062992125984" footer="0.31496062992125984"/>
  <pageSetup fitToHeight="1" fitToWidth="1" horizontalDpi="600" verticalDpi="600" orientation="landscape" paperSize="9" scale="58" r:id="rId3"/>
  <headerFooter alignWithMargins="0">
    <oddHeader>&amp;CKOKONAISTYÖAJAN SEURANTA</oddHeader>
    <oddFooter xml:space="preserve">&amp;CEtelä-Savon maakuntaliitto, Mikonkatu 5, 50100 Mikkeli Y-tunnus 0215839-7 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2" max="2" width="28.140625" style="0" customWidth="1"/>
    <col min="3" max="3" width="33.421875" style="0" customWidth="1"/>
    <col min="4" max="9" width="11.421875" style="0" customWidth="1"/>
  </cols>
  <sheetData>
    <row r="1" spans="1:9" ht="15.75">
      <c r="A1" s="261"/>
      <c r="B1" s="262" t="s">
        <v>99</v>
      </c>
      <c r="C1" s="263"/>
      <c r="D1" s="261"/>
      <c r="E1" s="261"/>
      <c r="F1" s="261"/>
      <c r="G1" s="261"/>
      <c r="I1" s="261"/>
    </row>
    <row r="2" spans="1:9" ht="12.75">
      <c r="A2" s="261"/>
      <c r="B2" s="261"/>
      <c r="C2" s="261"/>
      <c r="D2" s="261"/>
      <c r="E2" s="261"/>
      <c r="F2" s="261"/>
      <c r="G2" s="261"/>
      <c r="H2" s="261"/>
      <c r="I2" s="261"/>
    </row>
    <row r="3" spans="1:9" ht="15.75">
      <c r="A3" s="261"/>
      <c r="B3" s="262" t="s">
        <v>100</v>
      </c>
      <c r="C3" s="262"/>
      <c r="D3" s="261"/>
      <c r="E3" s="261"/>
      <c r="F3" s="261"/>
      <c r="G3" s="261"/>
      <c r="H3" s="261"/>
      <c r="I3" s="261"/>
    </row>
    <row r="4" spans="1:9" ht="12.75">
      <c r="A4" s="261"/>
      <c r="B4" s="261"/>
      <c r="C4" s="261"/>
      <c r="D4" s="261"/>
      <c r="E4" s="261"/>
      <c r="F4" s="261"/>
      <c r="G4" s="261"/>
      <c r="H4" s="261"/>
      <c r="I4" s="261"/>
    </row>
    <row r="5" spans="1:9" ht="12.75">
      <c r="A5" s="261"/>
      <c r="B5" s="264" t="s">
        <v>49</v>
      </c>
      <c r="C5" s="585"/>
      <c r="D5" s="586"/>
      <c r="E5" s="586"/>
      <c r="F5" s="265" t="s">
        <v>254</v>
      </c>
      <c r="G5" s="266"/>
      <c r="H5" s="267"/>
      <c r="I5" s="268"/>
    </row>
    <row r="6" spans="1:9" ht="12.75">
      <c r="A6" s="261"/>
      <c r="B6" s="269" t="s">
        <v>101</v>
      </c>
      <c r="C6" s="585"/>
      <c r="D6" s="586"/>
      <c r="E6" s="586"/>
      <c r="F6" s="261"/>
      <c r="G6" s="261"/>
      <c r="H6" s="261"/>
      <c r="I6" s="261"/>
    </row>
    <row r="7" spans="1:9" ht="12.75">
      <c r="A7" s="261"/>
      <c r="B7" s="264" t="s">
        <v>225</v>
      </c>
      <c r="C7" s="585"/>
      <c r="D7" s="586"/>
      <c r="E7" s="586"/>
      <c r="F7" s="261"/>
      <c r="G7" s="261"/>
      <c r="H7" s="261"/>
      <c r="I7" s="261"/>
    </row>
    <row r="8" spans="1:9" ht="12.75">
      <c r="A8" s="261"/>
      <c r="B8" s="261"/>
      <c r="C8" s="261"/>
      <c r="D8" s="261"/>
      <c r="E8" s="261"/>
      <c r="F8" s="261"/>
      <c r="G8" s="261"/>
      <c r="H8" s="261"/>
      <c r="I8" s="261"/>
    </row>
    <row r="9" spans="1:9" ht="12.75">
      <c r="A9" s="261"/>
      <c r="B9" s="261"/>
      <c r="C9" s="261"/>
      <c r="D9" s="261" t="s">
        <v>102</v>
      </c>
      <c r="E9" s="261"/>
      <c r="F9" s="261"/>
      <c r="G9" s="261"/>
      <c r="H9" s="261"/>
      <c r="I9" s="261"/>
    </row>
    <row r="10" spans="1:9" ht="12.75">
      <c r="A10" s="261"/>
      <c r="B10" s="270"/>
      <c r="C10" s="271"/>
      <c r="D10" s="587" t="s">
        <v>103</v>
      </c>
      <c r="E10" s="588"/>
      <c r="F10" s="589"/>
      <c r="G10" s="590" t="s">
        <v>104</v>
      </c>
      <c r="H10" s="588"/>
      <c r="I10" s="589"/>
    </row>
    <row r="11" spans="1:9" ht="33.75">
      <c r="A11" s="261"/>
      <c r="B11" s="272" t="s">
        <v>105</v>
      </c>
      <c r="C11" s="273" t="s">
        <v>106</v>
      </c>
      <c r="D11" s="274" t="s">
        <v>107</v>
      </c>
      <c r="E11" s="275" t="s">
        <v>108</v>
      </c>
      <c r="F11" s="274" t="s">
        <v>107</v>
      </c>
      <c r="G11" s="274" t="s">
        <v>109</v>
      </c>
      <c r="H11" s="274" t="s">
        <v>110</v>
      </c>
      <c r="I11" s="276" t="s">
        <v>111</v>
      </c>
    </row>
    <row r="12" spans="1:9" ht="12.75">
      <c r="A12" s="261"/>
      <c r="B12" s="272"/>
      <c r="C12" s="273" t="s">
        <v>112</v>
      </c>
      <c r="D12" s="277" t="s">
        <v>113</v>
      </c>
      <c r="E12" s="278" t="s">
        <v>114</v>
      </c>
      <c r="F12" s="277" t="s">
        <v>115</v>
      </c>
      <c r="G12" s="279" t="s">
        <v>116</v>
      </c>
      <c r="H12" s="279" t="s">
        <v>117</v>
      </c>
      <c r="I12" s="280" t="s">
        <v>118</v>
      </c>
    </row>
    <row r="13" spans="1:9" ht="22.5">
      <c r="A13" s="261"/>
      <c r="B13" s="281"/>
      <c r="C13" s="282"/>
      <c r="D13" s="283" t="s">
        <v>114</v>
      </c>
      <c r="E13" s="284" t="s">
        <v>119</v>
      </c>
      <c r="F13" s="285" t="s">
        <v>120</v>
      </c>
      <c r="G13" s="274" t="s">
        <v>121</v>
      </c>
      <c r="H13" s="286" t="s">
        <v>122</v>
      </c>
      <c r="I13" s="287" t="s">
        <v>123</v>
      </c>
    </row>
    <row r="14" spans="1:9" ht="12.75">
      <c r="A14" s="261"/>
      <c r="B14" s="288"/>
      <c r="C14" s="288"/>
      <c r="D14" s="288"/>
      <c r="E14" s="289"/>
      <c r="F14" s="290"/>
      <c r="G14" s="291"/>
      <c r="H14" s="288"/>
      <c r="I14" s="292"/>
    </row>
    <row r="15" spans="1:9" ht="12.75">
      <c r="A15" s="261"/>
      <c r="B15" s="288"/>
      <c r="C15" s="288"/>
      <c r="D15" s="288"/>
      <c r="E15" s="289"/>
      <c r="F15" s="290"/>
      <c r="G15" s="291"/>
      <c r="H15" s="288"/>
      <c r="I15" s="292"/>
    </row>
    <row r="16" spans="1:9" ht="12.75">
      <c r="A16" s="261"/>
      <c r="B16" s="288"/>
      <c r="C16" s="288"/>
      <c r="D16" s="288"/>
      <c r="E16" s="289"/>
      <c r="F16" s="290"/>
      <c r="G16" s="291"/>
      <c r="H16" s="288"/>
      <c r="I16" s="292"/>
    </row>
    <row r="17" spans="1:9" ht="12.75">
      <c r="A17" s="261"/>
      <c r="B17" s="288"/>
      <c r="C17" s="288"/>
      <c r="D17" s="288"/>
      <c r="E17" s="289"/>
      <c r="F17" s="290"/>
      <c r="G17" s="291"/>
      <c r="H17" s="288"/>
      <c r="I17" s="292"/>
    </row>
    <row r="18" spans="1:9" ht="12.75">
      <c r="A18" s="261"/>
      <c r="B18" s="288"/>
      <c r="C18" s="288"/>
      <c r="D18" s="288"/>
      <c r="E18" s="289"/>
      <c r="F18" s="290"/>
      <c r="G18" s="291"/>
      <c r="H18" s="288"/>
      <c r="I18" s="292"/>
    </row>
    <row r="19" spans="1:9" ht="12.75">
      <c r="A19" s="261"/>
      <c r="B19" s="288"/>
      <c r="C19" s="288"/>
      <c r="D19" s="288"/>
      <c r="E19" s="289"/>
      <c r="F19" s="290"/>
      <c r="G19" s="291"/>
      <c r="H19" s="288"/>
      <c r="I19" s="292"/>
    </row>
    <row r="20" spans="1:9" ht="12.75">
      <c r="A20" s="261"/>
      <c r="B20" s="288"/>
      <c r="C20" s="288"/>
      <c r="D20" s="288"/>
      <c r="E20" s="289"/>
      <c r="F20" s="290"/>
      <c r="G20" s="291"/>
      <c r="H20" s="288"/>
      <c r="I20" s="292"/>
    </row>
    <row r="21" spans="1:9" ht="12.75">
      <c r="A21" s="261"/>
      <c r="B21" s="288"/>
      <c r="C21" s="288"/>
      <c r="D21" s="288"/>
      <c r="E21" s="289"/>
      <c r="F21" s="290"/>
      <c r="G21" s="291"/>
      <c r="H21" s="288"/>
      <c r="I21" s="292"/>
    </row>
    <row r="22" spans="1:9" ht="12.75">
      <c r="A22" s="261"/>
      <c r="B22" s="288"/>
      <c r="C22" s="288"/>
      <c r="D22" s="288"/>
      <c r="E22" s="288"/>
      <c r="F22" s="292"/>
      <c r="G22" s="288"/>
      <c r="H22" s="288"/>
      <c r="I22" s="292"/>
    </row>
    <row r="23" spans="1:9" ht="13.5" thickBot="1">
      <c r="A23" s="261"/>
      <c r="B23" s="261"/>
      <c r="C23" s="261"/>
      <c r="D23" s="261"/>
      <c r="E23" s="293"/>
      <c r="F23" s="261"/>
      <c r="G23" s="261"/>
      <c r="H23" s="261"/>
      <c r="I23" s="293"/>
    </row>
    <row r="24" spans="1:9" ht="13.5" thickBot="1">
      <c r="A24" s="261"/>
      <c r="B24" s="263"/>
      <c r="C24" s="261"/>
      <c r="D24" s="261"/>
      <c r="E24" s="261"/>
      <c r="F24" s="294" t="s">
        <v>124</v>
      </c>
      <c r="G24" s="295">
        <f>SUM(G14:G22)</f>
        <v>0</v>
      </c>
      <c r="H24" s="296" t="s">
        <v>125</v>
      </c>
      <c r="I24" s="523"/>
    </row>
    <row r="25" spans="1:9" ht="12.75">
      <c r="A25" s="261"/>
      <c r="B25" s="263"/>
      <c r="C25" s="261"/>
      <c r="D25" s="261"/>
      <c r="E25" s="261"/>
      <c r="F25" s="293"/>
      <c r="G25" s="261"/>
      <c r="H25" s="261"/>
      <c r="I25" s="261"/>
    </row>
    <row r="26" spans="1:9" ht="12.75">
      <c r="A26" s="261"/>
      <c r="B26" s="261"/>
      <c r="C26" s="261"/>
      <c r="D26" s="261"/>
      <c r="E26" s="297" t="s">
        <v>125</v>
      </c>
      <c r="F26" s="298" t="s">
        <v>126</v>
      </c>
      <c r="G26" s="261"/>
      <c r="H26" s="261"/>
      <c r="I26" s="261"/>
    </row>
    <row r="27" spans="1:9" ht="12.75">
      <c r="A27" s="261"/>
      <c r="B27" s="261" t="s">
        <v>127</v>
      </c>
      <c r="C27" s="261"/>
      <c r="D27" s="261"/>
      <c r="E27" s="261"/>
      <c r="F27" s="298" t="s">
        <v>128</v>
      </c>
      <c r="G27" s="261"/>
      <c r="H27" s="261"/>
      <c r="I27" s="261"/>
    </row>
    <row r="28" spans="1:9" ht="12.75">
      <c r="A28" s="261"/>
      <c r="B28" s="261"/>
      <c r="C28" s="261"/>
      <c r="D28" s="261"/>
      <c r="E28" s="261"/>
      <c r="F28" s="298" t="s">
        <v>129</v>
      </c>
      <c r="G28" s="261"/>
      <c r="H28" s="261"/>
      <c r="I28" s="261"/>
    </row>
    <row r="29" spans="1:9" ht="12.75">
      <c r="A29" s="261"/>
      <c r="B29" s="264" t="s">
        <v>130</v>
      </c>
      <c r="C29" s="266"/>
      <c r="D29" s="261" t="s">
        <v>131</v>
      </c>
      <c r="E29" s="261"/>
      <c r="F29" s="298" t="s">
        <v>132</v>
      </c>
      <c r="G29" s="261"/>
      <c r="H29" s="261"/>
      <c r="I29" s="261"/>
    </row>
    <row r="30" spans="1:9" ht="12.75">
      <c r="A30" s="261"/>
      <c r="B30" s="269" t="s">
        <v>133</v>
      </c>
      <c r="C30" s="299"/>
      <c r="D30" s="261" t="s">
        <v>131</v>
      </c>
      <c r="E30" s="261"/>
      <c r="F30" s="261"/>
      <c r="G30" s="261"/>
      <c r="H30" s="261"/>
      <c r="I30" s="261"/>
    </row>
    <row r="31" spans="1:9" ht="12.75">
      <c r="A31" s="261"/>
      <c r="B31" s="269" t="s">
        <v>134</v>
      </c>
      <c r="C31" s="299"/>
      <c r="D31" s="261" t="s">
        <v>131</v>
      </c>
      <c r="E31" s="261" t="s">
        <v>135</v>
      </c>
      <c r="F31" s="261"/>
      <c r="G31" s="264"/>
      <c r="H31" s="264"/>
      <c r="I31" s="264"/>
    </row>
    <row r="32" spans="1:9" ht="12.75">
      <c r="A32" s="261"/>
      <c r="B32" s="269" t="s">
        <v>136</v>
      </c>
      <c r="C32" s="299"/>
      <c r="D32" s="261" t="s">
        <v>131</v>
      </c>
      <c r="E32" s="261"/>
      <c r="F32" s="261"/>
      <c r="G32" s="261"/>
      <c r="H32" s="261"/>
      <c r="I32" s="261"/>
    </row>
    <row r="33" spans="1:9" ht="12.75">
      <c r="A33" s="261"/>
      <c r="B33" s="269" t="s">
        <v>137</v>
      </c>
      <c r="C33" s="299"/>
      <c r="D33" s="261" t="s">
        <v>131</v>
      </c>
      <c r="E33" s="261"/>
      <c r="F33" s="261"/>
      <c r="G33" s="261"/>
      <c r="H33" s="261"/>
      <c r="I33" s="261"/>
    </row>
    <row r="34" spans="1:9" ht="12.75">
      <c r="A34" s="261"/>
      <c r="B34" s="269"/>
      <c r="C34" s="266"/>
      <c r="D34" s="261" t="s">
        <v>131</v>
      </c>
      <c r="E34" s="261" t="s">
        <v>138</v>
      </c>
      <c r="F34" s="261"/>
      <c r="G34" s="264"/>
      <c r="H34" s="264"/>
      <c r="I34" s="264"/>
    </row>
    <row r="35" spans="1:9" ht="12.75">
      <c r="A35" s="261"/>
      <c r="B35" s="293" t="s">
        <v>19</v>
      </c>
      <c r="C35" s="522">
        <f>SUM(C29:C34)</f>
        <v>0</v>
      </c>
      <c r="D35" s="261" t="s">
        <v>131</v>
      </c>
      <c r="E35" s="261" t="s">
        <v>139</v>
      </c>
      <c r="F35" s="261"/>
      <c r="G35" s="261"/>
      <c r="H35" s="261"/>
      <c r="I35" s="261"/>
    </row>
    <row r="36" spans="1:9" ht="12.75">
      <c r="A36" s="261"/>
      <c r="B36" s="261"/>
      <c r="C36" s="523"/>
      <c r="D36" s="261"/>
      <c r="E36" s="261"/>
      <c r="F36" s="261"/>
      <c r="G36" s="261"/>
      <c r="H36" s="261"/>
      <c r="I36" s="261"/>
    </row>
  </sheetData>
  <sheetProtection/>
  <mergeCells count="5">
    <mergeCell ref="C5:E5"/>
    <mergeCell ref="C6:E6"/>
    <mergeCell ref="C7:E7"/>
    <mergeCell ref="D10:F10"/>
    <mergeCell ref="G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>
    <oddFooter xml:space="preserve">&amp;CEtelä-Savon maakuntaliitto, Mikonkatu 5, 50100 Mikkeli Y-tunnus 0215839-7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90" zoomScaleNormal="90" zoomScalePageLayoutView="0" workbookViewId="0" topLeftCell="A1">
      <selection activeCell="C57" sqref="C57"/>
    </sheetView>
  </sheetViews>
  <sheetFormatPr defaultColWidth="9.140625" defaultRowHeight="12.75"/>
  <cols>
    <col min="1" max="1" width="37.57421875" style="0" customWidth="1"/>
    <col min="2" max="2" width="9.57421875" style="0" customWidth="1"/>
    <col min="3" max="3" width="10.421875" style="0" customWidth="1"/>
    <col min="4" max="4" width="12.140625" style="0" customWidth="1"/>
    <col min="5" max="5" width="10.8515625" style="0" customWidth="1"/>
    <col min="6" max="6" width="11.421875" style="0" customWidth="1"/>
    <col min="7" max="7" width="13.00390625" style="0" customWidth="1"/>
    <col min="8" max="8" width="11.8515625" style="0" customWidth="1"/>
    <col min="9" max="9" width="11.00390625" style="0" customWidth="1"/>
    <col min="10" max="10" width="11.57421875" style="0" customWidth="1"/>
    <col min="12" max="12" width="16.28125" style="0" customWidth="1"/>
    <col min="13" max="13" width="10.140625" style="0" bestFit="1" customWidth="1"/>
  </cols>
  <sheetData>
    <row r="1" spans="1:13" ht="15.75">
      <c r="A1" s="262" t="s">
        <v>257</v>
      </c>
      <c r="B1" s="262"/>
      <c r="C1" s="261"/>
      <c r="D1" s="261"/>
      <c r="E1" s="261"/>
      <c r="F1" s="261"/>
      <c r="G1" s="261"/>
      <c r="H1" s="300"/>
      <c r="I1" s="296" t="s">
        <v>92</v>
      </c>
      <c r="J1" s="261"/>
      <c r="K1" s="296"/>
      <c r="L1" s="261"/>
      <c r="M1" s="261"/>
    </row>
    <row r="2" spans="1:13" ht="15.75">
      <c r="A2" s="261"/>
      <c r="B2" s="262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>
      <c r="A3" s="264" t="s">
        <v>140</v>
      </c>
      <c r="B3" s="302" t="s">
        <v>92</v>
      </c>
      <c r="C3" s="266"/>
      <c r="D3" s="266"/>
      <c r="E3" s="266"/>
      <c r="F3" s="303"/>
      <c r="G3" s="265" t="s">
        <v>256</v>
      </c>
      <c r="H3" s="266"/>
      <c r="I3" s="267"/>
      <c r="J3" s="268"/>
      <c r="K3" s="261"/>
      <c r="L3" s="261"/>
      <c r="M3" s="261"/>
    </row>
    <row r="4" spans="1:13" ht="12.75">
      <c r="A4" s="264" t="s">
        <v>141</v>
      </c>
      <c r="B4" s="266"/>
      <c r="C4" s="266"/>
      <c r="D4" s="266"/>
      <c r="E4" s="299"/>
      <c r="F4" s="299"/>
      <c r="G4" s="299"/>
      <c r="H4" s="261"/>
      <c r="I4" s="261"/>
      <c r="J4" s="261"/>
      <c r="K4" s="261"/>
      <c r="L4" s="261"/>
      <c r="M4" s="261"/>
    </row>
    <row r="5" spans="1:13" ht="12.75">
      <c r="A5" s="269" t="s">
        <v>142</v>
      </c>
      <c r="B5" s="299"/>
      <c r="C5" s="299"/>
      <c r="D5" s="299"/>
      <c r="E5" s="299"/>
      <c r="F5" s="299"/>
      <c r="G5" s="299"/>
      <c r="H5" s="261"/>
      <c r="I5" s="261"/>
      <c r="J5" s="261"/>
      <c r="K5" s="261"/>
      <c r="L5" s="261"/>
      <c r="M5" s="261"/>
    </row>
    <row r="6" spans="1:13" ht="12.75">
      <c r="A6" s="264" t="s">
        <v>143</v>
      </c>
      <c r="B6" s="266"/>
      <c r="C6" s="266"/>
      <c r="D6" s="266"/>
      <c r="E6" s="266"/>
      <c r="F6" s="299"/>
      <c r="G6" s="299"/>
      <c r="H6" s="261"/>
      <c r="I6" s="261"/>
      <c r="J6" s="261"/>
      <c r="K6" s="261"/>
      <c r="L6" s="261"/>
      <c r="M6" s="261"/>
    </row>
    <row r="7" spans="1:13" ht="12.7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12.75">
      <c r="A8" s="261"/>
      <c r="B8" s="261"/>
      <c r="C8" s="304"/>
      <c r="D8" s="261"/>
      <c r="E8" s="261"/>
      <c r="F8" s="261"/>
      <c r="G8" s="261"/>
      <c r="H8" s="261"/>
      <c r="I8" s="261"/>
      <c r="J8" s="261"/>
      <c r="K8" s="261"/>
      <c r="L8" s="261"/>
      <c r="M8" s="261"/>
    </row>
    <row r="9" spans="1:13" ht="12.75">
      <c r="A9" s="306"/>
      <c r="B9" s="261"/>
      <c r="C9" s="261"/>
      <c r="D9" s="307"/>
      <c r="E9" s="261"/>
      <c r="F9" s="261"/>
      <c r="G9" s="261"/>
      <c r="H9" s="261"/>
      <c r="I9" s="261"/>
      <c r="J9" s="261"/>
      <c r="K9" s="261"/>
      <c r="L9" s="261"/>
      <c r="M9" s="261"/>
    </row>
    <row r="10" spans="1:13" ht="12.75">
      <c r="A10" s="303" t="s">
        <v>144</v>
      </c>
      <c r="B10" s="303"/>
      <c r="C10" s="303"/>
      <c r="D10" s="308"/>
      <c r="E10" s="303"/>
      <c r="F10" s="303"/>
      <c r="G10" s="303"/>
      <c r="H10" s="303"/>
      <c r="I10" s="303"/>
      <c r="J10" s="303"/>
      <c r="K10" s="303"/>
      <c r="L10" s="261"/>
      <c r="M10" s="261"/>
    </row>
    <row r="11" spans="1:13" ht="12.75">
      <c r="A11" s="261"/>
      <c r="B11" s="261"/>
      <c r="C11" s="261"/>
      <c r="D11" s="305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3" ht="12.75">
      <c r="A12" s="309" t="s">
        <v>105</v>
      </c>
      <c r="B12" s="310" t="s">
        <v>145</v>
      </c>
      <c r="C12" s="311"/>
      <c r="D12" s="312" t="s">
        <v>146</v>
      </c>
      <c r="E12" s="313"/>
      <c r="F12" s="313"/>
      <c r="G12" s="314"/>
      <c r="H12" s="315" t="s">
        <v>147</v>
      </c>
      <c r="I12" s="316" t="s">
        <v>148</v>
      </c>
      <c r="J12" s="317" t="s">
        <v>149</v>
      </c>
      <c r="K12" s="318" t="s">
        <v>150</v>
      </c>
      <c r="L12" s="319" t="s">
        <v>151</v>
      </c>
      <c r="M12" s="320"/>
    </row>
    <row r="13" spans="1:13" ht="12.75">
      <c r="A13" s="272"/>
      <c r="B13" s="321"/>
      <c r="C13" s="322"/>
      <c r="D13" s="277" t="s">
        <v>212</v>
      </c>
      <c r="E13" s="277" t="s">
        <v>152</v>
      </c>
      <c r="F13" s="277" t="s">
        <v>152</v>
      </c>
      <c r="G13" s="277" t="s">
        <v>152</v>
      </c>
      <c r="H13" s="321" t="s">
        <v>153</v>
      </c>
      <c r="I13" s="279"/>
      <c r="J13" s="323" t="s">
        <v>154</v>
      </c>
      <c r="K13" s="324" t="s">
        <v>155</v>
      </c>
      <c r="L13" s="325" t="s">
        <v>156</v>
      </c>
      <c r="M13" s="325" t="s">
        <v>216</v>
      </c>
    </row>
    <row r="14" spans="1:13" ht="12.75">
      <c r="A14" s="272"/>
      <c r="B14" s="326"/>
      <c r="C14" s="322"/>
      <c r="D14" s="277" t="s">
        <v>213</v>
      </c>
      <c r="E14" s="277" t="s">
        <v>158</v>
      </c>
      <c r="F14" s="277" t="s">
        <v>159</v>
      </c>
      <c r="G14" s="277" t="s">
        <v>158</v>
      </c>
      <c r="H14" s="321" t="s">
        <v>160</v>
      </c>
      <c r="I14" s="277" t="s">
        <v>160</v>
      </c>
      <c r="J14" s="323" t="s">
        <v>160</v>
      </c>
      <c r="K14" s="324" t="s">
        <v>161</v>
      </c>
      <c r="L14" s="325" t="s">
        <v>162</v>
      </c>
      <c r="M14" s="281"/>
    </row>
    <row r="15" spans="1:13" ht="12.75">
      <c r="A15" s="272"/>
      <c r="B15" s="326"/>
      <c r="C15" s="327"/>
      <c r="D15" s="328" t="s">
        <v>157</v>
      </c>
      <c r="E15" s="328" t="s">
        <v>163</v>
      </c>
      <c r="F15" s="328" t="s">
        <v>163</v>
      </c>
      <c r="G15" s="328" t="s">
        <v>164</v>
      </c>
      <c r="H15" s="329" t="s">
        <v>165</v>
      </c>
      <c r="I15" s="328" t="s">
        <v>165</v>
      </c>
      <c r="J15" s="328" t="s">
        <v>164</v>
      </c>
      <c r="K15" s="330"/>
      <c r="L15" s="325" t="s">
        <v>215</v>
      </c>
      <c r="M15" s="281"/>
    </row>
    <row r="16" spans="1:13" ht="12.75">
      <c r="A16" s="331"/>
      <c r="B16" s="332"/>
      <c r="C16" s="333"/>
      <c r="D16" s="334"/>
      <c r="E16" s="335" t="s">
        <v>214</v>
      </c>
      <c r="F16" s="335" t="s">
        <v>214</v>
      </c>
      <c r="G16" s="335"/>
      <c r="H16" s="336" t="s">
        <v>166</v>
      </c>
      <c r="I16" s="337" t="s">
        <v>166</v>
      </c>
      <c r="J16" s="338"/>
      <c r="K16" s="339"/>
      <c r="L16" s="340"/>
      <c r="M16" s="340"/>
    </row>
    <row r="17" spans="1:13" ht="12.75">
      <c r="A17" s="341" t="s">
        <v>210</v>
      </c>
      <c r="B17" s="593" t="s">
        <v>211</v>
      </c>
      <c r="C17" s="592"/>
      <c r="D17" s="477">
        <v>30</v>
      </c>
      <c r="E17" s="478">
        <v>152</v>
      </c>
      <c r="F17" s="479">
        <v>152</v>
      </c>
      <c r="G17" s="343">
        <f>+E17/F17*100</f>
        <v>100</v>
      </c>
      <c r="H17" s="342">
        <v>2000</v>
      </c>
      <c r="I17" s="344">
        <v>2000</v>
      </c>
      <c r="J17" s="343">
        <f>+H17/I17*100</f>
        <v>100</v>
      </c>
      <c r="K17" s="345"/>
      <c r="L17" s="346"/>
      <c r="M17" s="346"/>
    </row>
    <row r="18" spans="1:13" ht="12.75">
      <c r="A18" s="347"/>
      <c r="B18" s="591"/>
      <c r="C18" s="592"/>
      <c r="D18" s="348"/>
      <c r="E18" s="349"/>
      <c r="F18" s="349"/>
      <c r="G18" s="350"/>
      <c r="H18" s="349"/>
      <c r="I18" s="349"/>
      <c r="J18" s="350"/>
      <c r="K18" s="351"/>
      <c r="L18" s="288"/>
      <c r="M18" s="288"/>
    </row>
    <row r="19" spans="1:13" ht="12.75">
      <c r="A19" s="347"/>
      <c r="B19" s="591"/>
      <c r="C19" s="592"/>
      <c r="D19" s="352"/>
      <c r="E19" s="353"/>
      <c r="F19" s="349"/>
      <c r="G19" s="350"/>
      <c r="H19" s="349"/>
      <c r="I19" s="354"/>
      <c r="J19" s="350"/>
      <c r="K19" s="351"/>
      <c r="L19" s="288"/>
      <c r="M19" s="288"/>
    </row>
    <row r="20" spans="1:13" ht="12.75">
      <c r="A20" s="347"/>
      <c r="B20" s="591"/>
      <c r="C20" s="592"/>
      <c r="D20" s="352"/>
      <c r="E20" s="353"/>
      <c r="F20" s="349"/>
      <c r="G20" s="350"/>
      <c r="H20" s="349"/>
      <c r="I20" s="354"/>
      <c r="J20" s="350"/>
      <c r="K20" s="351"/>
      <c r="L20" s="288"/>
      <c r="M20" s="288"/>
    </row>
    <row r="21" spans="1:13" ht="12.75">
      <c r="A21" s="347"/>
      <c r="B21" s="591"/>
      <c r="C21" s="592"/>
      <c r="D21" s="348"/>
      <c r="E21" s="353"/>
      <c r="F21" s="349"/>
      <c r="G21" s="350"/>
      <c r="H21" s="349"/>
      <c r="I21" s="354"/>
      <c r="J21" s="350"/>
      <c r="K21" s="351"/>
      <c r="L21" s="288"/>
      <c r="M21" s="288"/>
    </row>
    <row r="22" spans="1:13" ht="12.75">
      <c r="A22" s="347"/>
      <c r="B22" s="591"/>
      <c r="C22" s="592"/>
      <c r="D22" s="348"/>
      <c r="E22" s="353"/>
      <c r="F22" s="349"/>
      <c r="G22" s="350"/>
      <c r="H22" s="349"/>
      <c r="I22" s="354"/>
      <c r="J22" s="350"/>
      <c r="K22" s="351"/>
      <c r="L22" s="288"/>
      <c r="M22" s="288"/>
    </row>
    <row r="23" spans="1:13" ht="12.75">
      <c r="A23" s="347"/>
      <c r="B23" s="594"/>
      <c r="C23" s="595"/>
      <c r="D23" s="355"/>
      <c r="E23" s="353"/>
      <c r="F23" s="349"/>
      <c r="G23" s="350"/>
      <c r="H23" s="349"/>
      <c r="I23" s="354"/>
      <c r="J23" s="350"/>
      <c r="K23" s="351"/>
      <c r="L23" s="288"/>
      <c r="M23" s="288"/>
    </row>
    <row r="24" spans="1:13" ht="12.75">
      <c r="A24" s="347"/>
      <c r="B24" s="594"/>
      <c r="C24" s="595"/>
      <c r="D24" s="348"/>
      <c r="E24" s="353"/>
      <c r="F24" s="349"/>
      <c r="G24" s="350"/>
      <c r="H24" s="349"/>
      <c r="I24" s="354"/>
      <c r="J24" s="350"/>
      <c r="K24" s="351"/>
      <c r="L24" s="288"/>
      <c r="M24" s="356"/>
    </row>
    <row r="25" spans="1:13" ht="12.75">
      <c r="A25" s="347"/>
      <c r="B25" s="594"/>
      <c r="C25" s="595"/>
      <c r="D25" s="348"/>
      <c r="E25" s="353"/>
      <c r="F25" s="349"/>
      <c r="G25" s="350"/>
      <c r="H25" s="349"/>
      <c r="I25" s="354"/>
      <c r="J25" s="350"/>
      <c r="K25" s="351"/>
      <c r="L25" s="288"/>
      <c r="M25" s="288"/>
    </row>
    <row r="26" spans="1:13" ht="12.75">
      <c r="A26" s="347"/>
      <c r="B26" s="594"/>
      <c r="C26" s="595"/>
      <c r="D26" s="348"/>
      <c r="E26" s="353"/>
      <c r="F26" s="349"/>
      <c r="G26" s="350"/>
      <c r="H26" s="349"/>
      <c r="I26" s="349"/>
      <c r="J26" s="350"/>
      <c r="K26" s="351"/>
      <c r="L26" s="288"/>
      <c r="M26" s="288"/>
    </row>
    <row r="27" spans="1:13" ht="12.75">
      <c r="A27" s="347"/>
      <c r="B27" s="591"/>
      <c r="C27" s="592"/>
      <c r="D27" s="348"/>
      <c r="E27" s="349"/>
      <c r="F27" s="349"/>
      <c r="G27" s="350"/>
      <c r="H27" s="349"/>
      <c r="I27" s="349"/>
      <c r="J27" s="350"/>
      <c r="K27" s="351"/>
      <c r="L27" s="288"/>
      <c r="M27" s="288"/>
    </row>
    <row r="28" spans="1:13" ht="13.5" thickBot="1">
      <c r="A28" s="347"/>
      <c r="B28" s="591"/>
      <c r="C28" s="592"/>
      <c r="D28" s="357"/>
      <c r="E28" s="358"/>
      <c r="F28" s="359"/>
      <c r="G28" s="350"/>
      <c r="H28" s="359"/>
      <c r="I28" s="359"/>
      <c r="J28" s="350"/>
      <c r="K28" s="351"/>
      <c r="L28" s="288"/>
      <c r="M28" s="288"/>
    </row>
    <row r="29" spans="1:13" ht="13.5" thickBot="1">
      <c r="A29" s="261"/>
      <c r="B29" s="261"/>
      <c r="C29" s="261"/>
      <c r="D29" s="261"/>
      <c r="E29" s="261"/>
      <c r="F29" s="261"/>
      <c r="G29" s="360" t="s">
        <v>124</v>
      </c>
      <c r="H29" s="361">
        <f>SUM(H17:H28)</f>
        <v>2000</v>
      </c>
      <c r="I29" s="261"/>
      <c r="J29" s="261"/>
      <c r="K29" s="261"/>
      <c r="L29" s="261"/>
      <c r="M29" s="261"/>
    </row>
    <row r="30" spans="1:13" ht="12.75">
      <c r="A30" s="362" t="s">
        <v>167</v>
      </c>
      <c r="B30" s="261"/>
      <c r="C30" s="363" t="s">
        <v>168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ht="12.75">
      <c r="A31" s="264" t="s">
        <v>130</v>
      </c>
      <c r="B31" s="264"/>
      <c r="C31" s="264"/>
      <c r="D31" s="261" t="s">
        <v>131</v>
      </c>
      <c r="E31" s="261" t="s">
        <v>135</v>
      </c>
      <c r="F31" s="264"/>
      <c r="G31" s="264"/>
      <c r="H31" s="264"/>
      <c r="I31" s="264"/>
      <c r="J31" s="261"/>
      <c r="K31" s="261"/>
      <c r="L31" s="261"/>
      <c r="M31" s="261"/>
    </row>
    <row r="32" spans="1:13" ht="12.75">
      <c r="A32" s="269" t="s">
        <v>133</v>
      </c>
      <c r="B32" s="269"/>
      <c r="C32" s="269"/>
      <c r="D32" s="261" t="s">
        <v>131</v>
      </c>
      <c r="E32" s="261"/>
      <c r="F32" s="261"/>
      <c r="G32" s="261"/>
      <c r="H32" s="261"/>
      <c r="I32" s="263"/>
      <c r="J32" s="364"/>
      <c r="K32" s="261"/>
      <c r="L32" s="261"/>
      <c r="M32" s="261"/>
    </row>
    <row r="33" spans="1:13" ht="12.75">
      <c r="A33" s="269" t="s">
        <v>134</v>
      </c>
      <c r="B33" s="269"/>
      <c r="C33" s="269"/>
      <c r="D33" s="261" t="s">
        <v>131</v>
      </c>
      <c r="E33" s="261" t="s">
        <v>169</v>
      </c>
      <c r="F33" s="264"/>
      <c r="G33" s="264"/>
      <c r="H33" s="264"/>
      <c r="I33" s="264"/>
      <c r="J33" s="264"/>
      <c r="K33" s="261"/>
      <c r="L33" s="261"/>
      <c r="M33" s="261"/>
    </row>
    <row r="34" spans="1:13" ht="12.75">
      <c r="A34" s="269" t="s">
        <v>136</v>
      </c>
      <c r="B34" s="269"/>
      <c r="C34" s="269"/>
      <c r="D34" s="261" t="s">
        <v>131</v>
      </c>
      <c r="E34" s="261"/>
      <c r="F34" s="365"/>
      <c r="G34" s="365"/>
      <c r="H34" s="366"/>
      <c r="I34" s="365"/>
      <c r="J34" s="365"/>
      <c r="K34" s="261"/>
      <c r="L34" s="261"/>
      <c r="M34" s="261"/>
    </row>
    <row r="35" spans="1:13" ht="12.75">
      <c r="A35" s="269" t="s">
        <v>137</v>
      </c>
      <c r="B35" s="269"/>
      <c r="C35" s="269"/>
      <c r="D35" s="261" t="s">
        <v>131</v>
      </c>
      <c r="E35" s="261"/>
      <c r="F35" s="264"/>
      <c r="G35" s="264"/>
      <c r="H35" s="264"/>
      <c r="I35" s="264"/>
      <c r="J35" s="264"/>
      <c r="K35" s="261"/>
      <c r="L35" s="261"/>
      <c r="M35" s="261"/>
    </row>
    <row r="36" spans="1:13" ht="12.75">
      <c r="A36" s="261" t="s">
        <v>170</v>
      </c>
      <c r="B36" s="261"/>
      <c r="C36" s="261"/>
      <c r="D36" s="261" t="s">
        <v>131</v>
      </c>
      <c r="E36" s="261"/>
      <c r="F36" s="261" t="s">
        <v>171</v>
      </c>
      <c r="G36" s="261"/>
      <c r="H36" s="261"/>
      <c r="I36" s="261"/>
      <c r="J36" s="261"/>
      <c r="K36" s="261"/>
      <c r="L36" s="261"/>
      <c r="M36" s="261"/>
    </row>
    <row r="37" spans="1:13" ht="12.75">
      <c r="A37" s="347" t="s">
        <v>19</v>
      </c>
      <c r="B37" s="269"/>
      <c r="C37" s="301">
        <f>SUM(C31:C36)</f>
        <v>0</v>
      </c>
      <c r="D37" s="261" t="s">
        <v>131</v>
      </c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ht="12.75">
      <c r="A38" s="293"/>
      <c r="B38" s="261"/>
      <c r="I38" s="261"/>
      <c r="J38" s="261"/>
      <c r="K38" s="261"/>
      <c r="L38" s="261"/>
      <c r="M38" s="261"/>
    </row>
    <row r="39" spans="1:13" ht="12.75">
      <c r="A39" s="261"/>
      <c r="B39" s="261" t="s">
        <v>173</v>
      </c>
      <c r="I39" s="261"/>
      <c r="J39" s="261"/>
      <c r="K39" s="261"/>
      <c r="L39" s="261"/>
      <c r="M39" s="261"/>
    </row>
    <row r="40" spans="1:13" ht="12.75">
      <c r="A40" s="261"/>
      <c r="B40" s="1" t="s">
        <v>172</v>
      </c>
      <c r="I40" s="261"/>
      <c r="J40" s="261"/>
      <c r="K40" s="261"/>
      <c r="L40" s="261"/>
      <c r="M40" s="261"/>
    </row>
  </sheetData>
  <sheetProtection/>
  <mergeCells count="12"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headerFooter>
    <oddFooter xml:space="preserve">&amp;CEtelä-Savon maakuntaliitto, Mikonkatu 5, 50100 Mikkeli Y-tunnus 0215839-7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Kirsi</cp:lastModifiedBy>
  <cp:lastPrinted>2020-10-26T06:16:12Z</cp:lastPrinted>
  <dcterms:created xsi:type="dcterms:W3CDTF">2000-03-24T15:16:49Z</dcterms:created>
  <dcterms:modified xsi:type="dcterms:W3CDTF">2021-03-08T10:56:19Z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0x010100527427C4947B3442A30906F95A248B17</vt:lpwstr>
  </property>
</Properties>
</file>